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64011"/>
  <mc:AlternateContent xmlns:mc="http://schemas.openxmlformats.org/markup-compatibility/2006">
    <mc:Choice Requires="x15">
      <x15ac:absPath xmlns:x15ac="http://schemas.microsoft.com/office/spreadsheetml/2010/11/ac" url="C:\MWProf\Teaching\Case Studies in Applied Stats\Lectures-MW\Lec1\"/>
    </mc:Choice>
  </mc:AlternateContent>
  <workbookProtection lockStructure="1"/>
  <bookViews>
    <workbookView xWindow="0" yWindow="0" windowWidth="17715" windowHeight="13845"/>
  </bookViews>
  <sheets>
    <sheet name="Sheet1" sheetId="1" r:id="rId1"/>
  </sheets>
  <definedNames>
    <definedName name="area">Sheet1!$U$4</definedName>
    <definedName name="mucase">Sheet1!$G$7</definedName>
    <definedName name="mucontrol">Sheet1!$G$3</definedName>
    <definedName name="ngrid">Sheet1!$M$14</definedName>
    <definedName name="sdcase">Sheet1!$G$8</definedName>
    <definedName name="sdcontrol">Sheet1!$G$4</definedName>
    <definedName name="sdmax">Sheet1!$M$11</definedName>
    <definedName name="sdmin">Sheet1!$M$10</definedName>
    <definedName name="t">Sheet1!$G$11</definedName>
    <definedName name="thresh">Sheet1!$G$11</definedName>
    <definedName name="tmax">Sheet1!$M$13</definedName>
    <definedName name="tmin">Sheet1!$M$12</definedName>
    <definedName name="tstep">Sheet1!$M$15</definedName>
    <definedName name="xmax">Sheet1!$M$9</definedName>
    <definedName name="xmin">Sheet1!$M$8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9" i="1" l="1"/>
  <c r="M13" i="1" l="1"/>
  <c r="G11" i="1" s="1"/>
  <c r="L24" i="1" s="1"/>
  <c r="M12" i="1"/>
  <c r="O4" i="1" s="1"/>
  <c r="G8" i="1"/>
  <c r="G4" i="1"/>
  <c r="G7" i="1"/>
  <c r="G3" i="1"/>
  <c r="M22" i="1" l="1"/>
  <c r="M21" i="1"/>
  <c r="I38" i="1"/>
  <c r="I37" i="1"/>
  <c r="L25" i="1"/>
  <c r="M15" i="1"/>
  <c r="O5" i="1" s="1"/>
  <c r="S4" i="1"/>
  <c r="Q4" i="1"/>
  <c r="R4" i="1"/>
  <c r="P4" i="1"/>
  <c r="M25" i="1" l="1"/>
  <c r="O6" i="1"/>
  <c r="R5" i="1"/>
  <c r="P5" i="1"/>
  <c r="Q5" i="1"/>
  <c r="S5" i="1"/>
  <c r="T4" i="1" l="1"/>
  <c r="O7" i="1"/>
  <c r="S6" i="1"/>
  <c r="R6" i="1"/>
  <c r="P6" i="1"/>
  <c r="Q6" i="1"/>
  <c r="T5" i="1" l="1"/>
  <c r="O8" i="1"/>
  <c r="S7" i="1"/>
  <c r="P7" i="1"/>
  <c r="Q7" i="1"/>
  <c r="R7" i="1"/>
  <c r="T6" i="1" l="1"/>
  <c r="O9" i="1"/>
  <c r="S8" i="1"/>
  <c r="R8" i="1"/>
  <c r="Q8" i="1"/>
  <c r="P8" i="1"/>
  <c r="T7" i="1" l="1"/>
  <c r="O10" i="1"/>
  <c r="R9" i="1"/>
  <c r="S9" i="1"/>
  <c r="P9" i="1"/>
  <c r="Q9" i="1"/>
  <c r="T8" i="1" l="1"/>
  <c r="O11" i="1"/>
  <c r="S10" i="1"/>
  <c r="R10" i="1"/>
  <c r="P10" i="1"/>
  <c r="Q10" i="1"/>
  <c r="T9" i="1" l="1"/>
  <c r="O12" i="1"/>
  <c r="R11" i="1"/>
  <c r="Q11" i="1"/>
  <c r="P11" i="1"/>
  <c r="S11" i="1"/>
  <c r="T10" i="1" l="1"/>
  <c r="O13" i="1"/>
  <c r="R12" i="1"/>
  <c r="P12" i="1"/>
  <c r="S12" i="1"/>
  <c r="Q12" i="1"/>
  <c r="T11" i="1" l="1"/>
  <c r="O14" i="1"/>
  <c r="S13" i="1"/>
  <c r="R13" i="1"/>
  <c r="P13" i="1"/>
  <c r="Q13" i="1"/>
  <c r="T12" i="1" l="1"/>
  <c r="O15" i="1"/>
  <c r="Q14" i="1"/>
  <c r="R14" i="1"/>
  <c r="P14" i="1"/>
  <c r="S14" i="1"/>
  <c r="T13" i="1" l="1"/>
  <c r="O16" i="1"/>
  <c r="R15" i="1"/>
  <c r="P15" i="1"/>
  <c r="Q15" i="1"/>
  <c r="S15" i="1"/>
  <c r="T14" i="1" l="1"/>
  <c r="O17" i="1"/>
  <c r="P16" i="1"/>
  <c r="S16" i="1"/>
  <c r="R16" i="1"/>
  <c r="Q16" i="1"/>
  <c r="T15" i="1" l="1"/>
  <c r="O18" i="1"/>
  <c r="S17" i="1"/>
  <c r="P17" i="1"/>
  <c r="R17" i="1"/>
  <c r="Q17" i="1"/>
  <c r="T16" i="1" l="1"/>
  <c r="O19" i="1"/>
  <c r="S18" i="1"/>
  <c r="R18" i="1"/>
  <c r="P18" i="1"/>
  <c r="Q18" i="1"/>
  <c r="T17" i="1" l="1"/>
  <c r="O20" i="1"/>
  <c r="S19" i="1"/>
  <c r="Q19" i="1"/>
  <c r="R19" i="1"/>
  <c r="P19" i="1"/>
  <c r="T18" i="1" l="1"/>
  <c r="O21" i="1"/>
  <c r="S20" i="1"/>
  <c r="P20" i="1"/>
  <c r="R20" i="1"/>
  <c r="Q20" i="1"/>
  <c r="T19" i="1" l="1"/>
  <c r="O22" i="1"/>
  <c r="S21" i="1"/>
  <c r="R21" i="1"/>
  <c r="P21" i="1"/>
  <c r="Q21" i="1"/>
  <c r="T20" i="1" l="1"/>
  <c r="O23" i="1"/>
  <c r="S22" i="1"/>
  <c r="P22" i="1"/>
  <c r="R22" i="1"/>
  <c r="Q22" i="1"/>
  <c r="T21" i="1" l="1"/>
  <c r="O24" i="1"/>
  <c r="R23" i="1"/>
  <c r="P23" i="1"/>
  <c r="S23" i="1"/>
  <c r="Q23" i="1"/>
  <c r="T22" i="1" l="1"/>
  <c r="O25" i="1"/>
  <c r="R24" i="1"/>
  <c r="Q24" i="1"/>
  <c r="P24" i="1"/>
  <c r="S24" i="1"/>
  <c r="T23" i="1" l="1"/>
  <c r="O26" i="1"/>
  <c r="R25" i="1"/>
  <c r="P25" i="1"/>
  <c r="Q25" i="1"/>
  <c r="S25" i="1"/>
  <c r="T24" i="1" l="1"/>
  <c r="O27" i="1"/>
  <c r="R26" i="1"/>
  <c r="P26" i="1"/>
  <c r="Q26" i="1"/>
  <c r="S26" i="1"/>
  <c r="T25" i="1" l="1"/>
  <c r="O28" i="1"/>
  <c r="Q27" i="1"/>
  <c r="S27" i="1"/>
  <c r="P27" i="1"/>
  <c r="R27" i="1"/>
  <c r="T26" i="1" l="1"/>
  <c r="O29" i="1"/>
  <c r="P28" i="1"/>
  <c r="R28" i="1"/>
  <c r="Q28" i="1"/>
  <c r="S28" i="1"/>
  <c r="T27" i="1" l="1"/>
  <c r="O30" i="1"/>
  <c r="S29" i="1"/>
  <c r="R29" i="1"/>
  <c r="P29" i="1"/>
  <c r="Q29" i="1"/>
  <c r="T28" i="1" l="1"/>
  <c r="O31" i="1"/>
  <c r="S30" i="1"/>
  <c r="P30" i="1"/>
  <c r="R30" i="1"/>
  <c r="Q30" i="1"/>
  <c r="T29" i="1" l="1"/>
  <c r="O32" i="1"/>
  <c r="Q31" i="1"/>
  <c r="P31" i="1"/>
  <c r="S31" i="1"/>
  <c r="R31" i="1"/>
  <c r="T30" i="1" l="1"/>
  <c r="O33" i="1"/>
  <c r="Q32" i="1"/>
  <c r="R32" i="1"/>
  <c r="P32" i="1"/>
  <c r="S32" i="1"/>
  <c r="T31" i="1" l="1"/>
  <c r="O34" i="1"/>
  <c r="R33" i="1"/>
  <c r="Q33" i="1"/>
  <c r="S33" i="1"/>
  <c r="P33" i="1"/>
  <c r="T32" i="1" l="1"/>
  <c r="O35" i="1"/>
  <c r="P34" i="1"/>
  <c r="Q34" i="1"/>
  <c r="R34" i="1"/>
  <c r="S34" i="1"/>
  <c r="T33" i="1" l="1"/>
  <c r="O36" i="1"/>
  <c r="S35" i="1"/>
  <c r="Q35" i="1"/>
  <c r="R35" i="1"/>
  <c r="P35" i="1"/>
  <c r="T34" i="1" l="1"/>
  <c r="O37" i="1"/>
  <c r="Q36" i="1"/>
  <c r="R36" i="1"/>
  <c r="P36" i="1"/>
  <c r="S36" i="1"/>
  <c r="T35" i="1" l="1"/>
  <c r="O38" i="1"/>
  <c r="P37" i="1"/>
  <c r="R37" i="1"/>
  <c r="Q37" i="1"/>
  <c r="S37" i="1"/>
  <c r="T36" i="1" l="1"/>
  <c r="O39" i="1"/>
  <c r="R38" i="1"/>
  <c r="P38" i="1"/>
  <c r="Q38" i="1"/>
  <c r="S38" i="1"/>
  <c r="T37" i="1" l="1"/>
  <c r="O40" i="1"/>
  <c r="Q39" i="1"/>
  <c r="P39" i="1"/>
  <c r="R39" i="1"/>
  <c r="S39" i="1"/>
  <c r="T38" i="1" l="1"/>
  <c r="O41" i="1"/>
  <c r="R40" i="1"/>
  <c r="P40" i="1"/>
  <c r="S40" i="1"/>
  <c r="Q40" i="1"/>
  <c r="T39" i="1" l="1"/>
  <c r="O42" i="1"/>
  <c r="S41" i="1"/>
  <c r="R41" i="1"/>
  <c r="P41" i="1"/>
  <c r="Q41" i="1"/>
  <c r="T40" i="1" l="1"/>
  <c r="O43" i="1"/>
  <c r="R42" i="1"/>
  <c r="P42" i="1"/>
  <c r="S42" i="1"/>
  <c r="Q42" i="1"/>
  <c r="T41" i="1" l="1"/>
  <c r="O44" i="1"/>
  <c r="R43" i="1"/>
  <c r="P43" i="1"/>
  <c r="S43" i="1"/>
  <c r="Q43" i="1"/>
  <c r="T42" i="1" l="1"/>
  <c r="O45" i="1"/>
  <c r="R44" i="1"/>
  <c r="Q44" i="1"/>
  <c r="P44" i="1"/>
  <c r="S44" i="1"/>
  <c r="T43" i="1" l="1"/>
  <c r="O46" i="1"/>
  <c r="R45" i="1"/>
  <c r="Q45" i="1"/>
  <c r="P45" i="1"/>
  <c r="S45" i="1"/>
  <c r="T44" i="1" l="1"/>
  <c r="O47" i="1"/>
  <c r="Q46" i="1"/>
  <c r="R46" i="1"/>
  <c r="P46" i="1"/>
  <c r="S46" i="1"/>
  <c r="T45" i="1" l="1"/>
  <c r="O48" i="1"/>
  <c r="S47" i="1"/>
  <c r="Q47" i="1"/>
  <c r="P47" i="1"/>
  <c r="R47" i="1"/>
  <c r="T46" i="1" l="1"/>
  <c r="O49" i="1"/>
  <c r="Q48" i="1"/>
  <c r="R48" i="1"/>
  <c r="P48" i="1"/>
  <c r="S48" i="1"/>
  <c r="T47" i="1" l="1"/>
  <c r="O50" i="1"/>
  <c r="R49" i="1"/>
  <c r="P49" i="1"/>
  <c r="S49" i="1"/>
  <c r="Q49" i="1"/>
  <c r="T48" i="1" l="1"/>
  <c r="O51" i="1"/>
  <c r="P50" i="1"/>
  <c r="R50" i="1"/>
  <c r="Q50" i="1"/>
  <c r="S50" i="1"/>
  <c r="T49" i="1" l="1"/>
  <c r="O52" i="1"/>
  <c r="R51" i="1"/>
  <c r="P51" i="1"/>
  <c r="Q51" i="1"/>
  <c r="S51" i="1"/>
  <c r="T50" i="1" l="1"/>
  <c r="O53" i="1"/>
  <c r="R52" i="1"/>
  <c r="P52" i="1"/>
  <c r="S52" i="1"/>
  <c r="Q52" i="1"/>
  <c r="T51" i="1" l="1"/>
  <c r="O54" i="1"/>
  <c r="Q53" i="1"/>
  <c r="P53" i="1"/>
  <c r="R53" i="1"/>
  <c r="S53" i="1"/>
  <c r="T52" i="1" l="1"/>
  <c r="O55" i="1"/>
  <c r="P54" i="1"/>
  <c r="R54" i="1"/>
  <c r="S54" i="1"/>
  <c r="Q54" i="1"/>
  <c r="T53" i="1" l="1"/>
  <c r="O56" i="1"/>
  <c r="P55" i="1"/>
  <c r="R55" i="1"/>
  <c r="S55" i="1"/>
  <c r="Q55" i="1"/>
  <c r="T54" i="1" l="1"/>
  <c r="O57" i="1"/>
  <c r="P56" i="1"/>
  <c r="Q56" i="1"/>
  <c r="R56" i="1"/>
  <c r="S56" i="1"/>
  <c r="T55" i="1" l="1"/>
  <c r="O58" i="1"/>
  <c r="Q57" i="1"/>
  <c r="S57" i="1"/>
  <c r="R57" i="1"/>
  <c r="P57" i="1"/>
  <c r="T56" i="1" l="1"/>
  <c r="O59" i="1"/>
  <c r="Q58" i="1"/>
  <c r="R58" i="1"/>
  <c r="P58" i="1"/>
  <c r="S58" i="1"/>
  <c r="T57" i="1" l="1"/>
  <c r="O60" i="1"/>
  <c r="Q59" i="1"/>
  <c r="R59" i="1"/>
  <c r="P59" i="1"/>
  <c r="S59" i="1"/>
  <c r="T58" i="1" l="1"/>
  <c r="O61" i="1"/>
  <c r="P60" i="1"/>
  <c r="R60" i="1"/>
  <c r="S60" i="1"/>
  <c r="Q60" i="1"/>
  <c r="T59" i="1" l="1"/>
  <c r="O62" i="1"/>
  <c r="Q61" i="1"/>
  <c r="R61" i="1"/>
  <c r="P61" i="1"/>
  <c r="S61" i="1"/>
  <c r="T60" i="1" l="1"/>
  <c r="O63" i="1"/>
  <c r="R62" i="1"/>
  <c r="P62" i="1"/>
  <c r="S62" i="1"/>
  <c r="Q62" i="1"/>
  <c r="T61" i="1" l="1"/>
  <c r="O64" i="1"/>
  <c r="S63" i="1"/>
  <c r="P63" i="1"/>
  <c r="R63" i="1"/>
  <c r="Q63" i="1"/>
  <c r="T62" i="1" l="1"/>
  <c r="O65" i="1"/>
  <c r="S64" i="1"/>
  <c r="R64" i="1"/>
  <c r="P64" i="1"/>
  <c r="Q64" i="1"/>
  <c r="T63" i="1" l="1"/>
  <c r="O66" i="1"/>
  <c r="P65" i="1"/>
  <c r="R65" i="1"/>
  <c r="S65" i="1"/>
  <c r="Q65" i="1"/>
  <c r="T64" i="1" l="1"/>
  <c r="O67" i="1"/>
  <c r="R66" i="1"/>
  <c r="P66" i="1"/>
  <c r="Q66" i="1"/>
  <c r="S66" i="1"/>
  <c r="T65" i="1" l="1"/>
  <c r="O68" i="1"/>
  <c r="Q67" i="1"/>
  <c r="P67" i="1"/>
  <c r="S67" i="1"/>
  <c r="R67" i="1"/>
  <c r="T66" i="1" l="1"/>
  <c r="O69" i="1"/>
  <c r="P68" i="1"/>
  <c r="Q68" i="1"/>
  <c r="R68" i="1"/>
  <c r="S68" i="1"/>
  <c r="T67" i="1" l="1"/>
  <c r="O70" i="1"/>
  <c r="Q69" i="1"/>
  <c r="P69" i="1"/>
  <c r="R69" i="1"/>
  <c r="S69" i="1"/>
  <c r="T68" i="1" l="1"/>
  <c r="O71" i="1"/>
  <c r="R70" i="1"/>
  <c r="P70" i="1"/>
  <c r="S70" i="1"/>
  <c r="Q70" i="1"/>
  <c r="T69" i="1" l="1"/>
  <c r="O72" i="1"/>
  <c r="R71" i="1"/>
  <c r="P71" i="1"/>
  <c r="S71" i="1"/>
  <c r="Q71" i="1"/>
  <c r="T70" i="1" l="1"/>
  <c r="O73" i="1"/>
  <c r="R72" i="1"/>
  <c r="P72" i="1"/>
  <c r="Q72" i="1"/>
  <c r="S72" i="1"/>
  <c r="T71" i="1" l="1"/>
  <c r="O74" i="1"/>
  <c r="P73" i="1"/>
  <c r="R73" i="1"/>
  <c r="S73" i="1"/>
  <c r="Q73" i="1"/>
  <c r="T72" i="1" l="1"/>
  <c r="O75" i="1"/>
  <c r="R74" i="1"/>
  <c r="P74" i="1"/>
  <c r="Q74" i="1"/>
  <c r="S74" i="1"/>
  <c r="T73" i="1" l="1"/>
  <c r="O76" i="1"/>
  <c r="R75" i="1"/>
  <c r="P75" i="1"/>
  <c r="S75" i="1"/>
  <c r="Q75" i="1"/>
  <c r="T74" i="1" l="1"/>
  <c r="O77" i="1"/>
  <c r="R76" i="1"/>
  <c r="P76" i="1"/>
  <c r="Q76" i="1"/>
  <c r="S76" i="1"/>
  <c r="T75" i="1" l="1"/>
  <c r="O78" i="1"/>
  <c r="P77" i="1"/>
  <c r="R77" i="1"/>
  <c r="S77" i="1"/>
  <c r="Q77" i="1"/>
  <c r="T76" i="1" l="1"/>
  <c r="O79" i="1"/>
  <c r="R78" i="1"/>
  <c r="P78" i="1"/>
  <c r="S78" i="1"/>
  <c r="Q78" i="1"/>
  <c r="T77" i="1" l="1"/>
  <c r="O80" i="1"/>
  <c r="R79" i="1"/>
  <c r="P79" i="1"/>
  <c r="S79" i="1"/>
  <c r="Q79" i="1"/>
  <c r="T78" i="1" l="1"/>
  <c r="P80" i="1"/>
  <c r="R80" i="1"/>
  <c r="S80" i="1"/>
  <c r="O81" i="1"/>
  <c r="Q80" i="1"/>
  <c r="T79" i="1" l="1"/>
  <c r="O82" i="1"/>
  <c r="R81" i="1"/>
  <c r="S81" i="1"/>
  <c r="P81" i="1"/>
  <c r="Q81" i="1"/>
  <c r="T80" i="1" l="1"/>
  <c r="O83" i="1"/>
  <c r="Q82" i="1"/>
  <c r="P82" i="1"/>
  <c r="S82" i="1"/>
  <c r="R82" i="1"/>
  <c r="T81" i="1" l="1"/>
  <c r="O84" i="1"/>
  <c r="R83" i="1"/>
  <c r="S83" i="1"/>
  <c r="P83" i="1"/>
  <c r="Q83" i="1"/>
  <c r="T82" i="1" l="1"/>
  <c r="O85" i="1"/>
  <c r="P84" i="1"/>
  <c r="S84" i="1"/>
  <c r="Q84" i="1"/>
  <c r="R84" i="1"/>
  <c r="T83" i="1" l="1"/>
  <c r="O86" i="1"/>
  <c r="R85" i="1"/>
  <c r="S85" i="1"/>
  <c r="Q85" i="1"/>
  <c r="P85" i="1"/>
  <c r="T84" i="1" l="1"/>
  <c r="O87" i="1"/>
  <c r="S86" i="1"/>
  <c r="Q86" i="1"/>
  <c r="R86" i="1"/>
  <c r="P86" i="1"/>
  <c r="T85" i="1" l="1"/>
  <c r="O88" i="1"/>
  <c r="Q87" i="1"/>
  <c r="R87" i="1"/>
  <c r="P87" i="1"/>
  <c r="S87" i="1"/>
  <c r="T86" i="1" l="1"/>
  <c r="O89" i="1"/>
  <c r="P88" i="1"/>
  <c r="Q88" i="1"/>
  <c r="S88" i="1"/>
  <c r="R88" i="1"/>
  <c r="T87" i="1" l="1"/>
  <c r="O90" i="1"/>
  <c r="R89" i="1"/>
  <c r="S89" i="1"/>
  <c r="P89" i="1"/>
  <c r="Q89" i="1"/>
  <c r="T88" i="1" l="1"/>
  <c r="O91" i="1"/>
  <c r="R90" i="1"/>
  <c r="S90" i="1"/>
  <c r="Q90" i="1"/>
  <c r="P90" i="1"/>
  <c r="T89" i="1" l="1"/>
  <c r="O92" i="1"/>
  <c r="Q91" i="1"/>
  <c r="R91" i="1"/>
  <c r="S91" i="1"/>
  <c r="P91" i="1"/>
  <c r="T90" i="1" l="1"/>
  <c r="O93" i="1"/>
  <c r="P92" i="1"/>
  <c r="S92" i="1"/>
  <c r="Q92" i="1"/>
  <c r="R92" i="1"/>
  <c r="T91" i="1" l="1"/>
  <c r="O94" i="1"/>
  <c r="R93" i="1"/>
  <c r="P93" i="1"/>
  <c r="S93" i="1"/>
  <c r="Q93" i="1"/>
  <c r="T92" i="1" l="1"/>
  <c r="O95" i="1"/>
  <c r="Q94" i="1"/>
  <c r="R94" i="1"/>
  <c r="S94" i="1"/>
  <c r="P94" i="1"/>
  <c r="T93" i="1" l="1"/>
  <c r="S95" i="1"/>
  <c r="R95" i="1"/>
  <c r="Q95" i="1"/>
  <c r="O96" i="1"/>
  <c r="P95" i="1"/>
  <c r="T94" i="1" l="1"/>
  <c r="S96" i="1"/>
  <c r="Q96" i="1"/>
  <c r="P96" i="1"/>
  <c r="O97" i="1"/>
  <c r="R96" i="1"/>
  <c r="T95" i="1" l="1"/>
  <c r="Q97" i="1"/>
  <c r="P97" i="1"/>
  <c r="R97" i="1"/>
  <c r="O98" i="1"/>
  <c r="S97" i="1"/>
  <c r="T96" i="1" l="1"/>
  <c r="O99" i="1"/>
  <c r="S98" i="1"/>
  <c r="P98" i="1"/>
  <c r="R98" i="1"/>
  <c r="Q98" i="1"/>
  <c r="T97" i="1" l="1"/>
  <c r="O100" i="1"/>
  <c r="S99" i="1"/>
  <c r="Q99" i="1"/>
  <c r="R99" i="1"/>
  <c r="P99" i="1"/>
  <c r="T98" i="1" l="1"/>
  <c r="O101" i="1"/>
  <c r="R100" i="1"/>
  <c r="S100" i="1"/>
  <c r="Q100" i="1"/>
  <c r="P100" i="1"/>
  <c r="T99" i="1" l="1"/>
  <c r="Q101" i="1"/>
  <c r="P101" i="1"/>
  <c r="S101" i="1"/>
  <c r="O102" i="1"/>
  <c r="R101" i="1"/>
  <c r="T100" i="1" l="1"/>
  <c r="Q102" i="1"/>
  <c r="O103" i="1"/>
  <c r="S102" i="1"/>
  <c r="R102" i="1"/>
  <c r="P102" i="1"/>
  <c r="T101" i="1" l="1"/>
  <c r="P103" i="1"/>
  <c r="O104" i="1"/>
  <c r="S103" i="1"/>
  <c r="Q103" i="1"/>
  <c r="R103" i="1"/>
  <c r="T102" i="1" l="1"/>
  <c r="R104" i="1"/>
  <c r="O105" i="1"/>
  <c r="S104" i="1"/>
  <c r="Q104" i="1"/>
  <c r="P104" i="1"/>
  <c r="T103" i="1" l="1"/>
  <c r="S105" i="1"/>
  <c r="Q105" i="1"/>
  <c r="R105" i="1"/>
  <c r="O106" i="1"/>
  <c r="P105" i="1"/>
  <c r="T104" i="1" l="1"/>
  <c r="Q106" i="1"/>
  <c r="O107" i="1"/>
  <c r="S106" i="1"/>
  <c r="R106" i="1"/>
  <c r="P106" i="1"/>
  <c r="T105" i="1" l="1"/>
  <c r="P107" i="1"/>
  <c r="O108" i="1"/>
  <c r="R107" i="1"/>
  <c r="S107" i="1"/>
  <c r="Q107" i="1"/>
  <c r="T106" i="1" l="1"/>
  <c r="O109" i="1"/>
  <c r="Q108" i="1"/>
  <c r="S108" i="1"/>
  <c r="P108" i="1"/>
  <c r="R108" i="1"/>
  <c r="T107" i="1" l="1"/>
  <c r="O110" i="1"/>
  <c r="R109" i="1"/>
  <c r="P109" i="1"/>
  <c r="Q109" i="1"/>
  <c r="S109" i="1"/>
  <c r="T108" i="1" l="1"/>
  <c r="O111" i="1"/>
  <c r="Q110" i="1"/>
  <c r="S110" i="1"/>
  <c r="R110" i="1"/>
  <c r="P110" i="1"/>
  <c r="T109" i="1" l="1"/>
  <c r="O112" i="1"/>
  <c r="Q111" i="1"/>
  <c r="S111" i="1"/>
  <c r="P111" i="1"/>
  <c r="R111" i="1"/>
  <c r="T110" i="1" l="1"/>
  <c r="R112" i="1"/>
  <c r="Q112" i="1"/>
  <c r="P112" i="1"/>
  <c r="O113" i="1"/>
  <c r="S112" i="1"/>
  <c r="T111" i="1" l="1"/>
  <c r="O114" i="1"/>
  <c r="Q113" i="1"/>
  <c r="S113" i="1"/>
  <c r="R113" i="1"/>
  <c r="P113" i="1"/>
  <c r="T112" i="1" l="1"/>
  <c r="O115" i="1"/>
  <c r="Q114" i="1"/>
  <c r="S114" i="1"/>
  <c r="P114" i="1"/>
  <c r="R114" i="1"/>
  <c r="T113" i="1" l="1"/>
  <c r="O116" i="1"/>
  <c r="Q115" i="1"/>
  <c r="S115" i="1"/>
  <c r="R115" i="1"/>
  <c r="P115" i="1"/>
  <c r="T114" i="1" l="1"/>
  <c r="O117" i="1"/>
  <c r="Q116" i="1"/>
  <c r="S116" i="1"/>
  <c r="R116" i="1"/>
  <c r="P116" i="1"/>
  <c r="T115" i="1" l="1"/>
  <c r="S117" i="1"/>
  <c r="O118" i="1"/>
  <c r="Q117" i="1"/>
  <c r="P117" i="1"/>
  <c r="R117" i="1"/>
  <c r="T116" i="1" l="1"/>
  <c r="P118" i="1"/>
  <c r="O119" i="1"/>
  <c r="Q118" i="1"/>
  <c r="R118" i="1"/>
  <c r="S118" i="1"/>
  <c r="T117" i="1" l="1"/>
  <c r="O120" i="1"/>
  <c r="Q119" i="1"/>
  <c r="R119" i="1"/>
  <c r="P119" i="1"/>
  <c r="S119" i="1"/>
  <c r="T118" i="1" l="1"/>
  <c r="R120" i="1"/>
  <c r="O121" i="1"/>
  <c r="S120" i="1"/>
  <c r="Q120" i="1"/>
  <c r="P120" i="1"/>
  <c r="T119" i="1" l="1"/>
  <c r="R121" i="1"/>
  <c r="Q121" i="1"/>
  <c r="O122" i="1"/>
  <c r="S121" i="1"/>
  <c r="P121" i="1"/>
  <c r="T120" i="1" l="1"/>
  <c r="S122" i="1"/>
  <c r="Q122" i="1"/>
  <c r="P122" i="1"/>
  <c r="O123" i="1"/>
  <c r="R122" i="1"/>
  <c r="T121" i="1" l="1"/>
  <c r="S123" i="1"/>
  <c r="O124" i="1"/>
  <c r="Q123" i="1"/>
  <c r="P123" i="1"/>
  <c r="R123" i="1"/>
  <c r="T122" i="1" l="1"/>
  <c r="O125" i="1"/>
  <c r="R124" i="1"/>
  <c r="Q124" i="1"/>
  <c r="S124" i="1"/>
  <c r="P124" i="1"/>
  <c r="T123" i="1" l="1"/>
  <c r="O126" i="1"/>
  <c r="S125" i="1"/>
  <c r="P125" i="1"/>
  <c r="R125" i="1"/>
  <c r="Q125" i="1"/>
  <c r="T124" i="1" l="1"/>
  <c r="O127" i="1"/>
  <c r="R126" i="1"/>
  <c r="Q126" i="1"/>
  <c r="S126" i="1"/>
  <c r="P126" i="1"/>
  <c r="T125" i="1" l="1"/>
  <c r="S127" i="1"/>
  <c r="R127" i="1"/>
  <c r="P127" i="1"/>
  <c r="O128" i="1"/>
  <c r="Q127" i="1"/>
  <c r="T126" i="1" l="1"/>
  <c r="Q128" i="1"/>
  <c r="R128" i="1"/>
  <c r="O129" i="1"/>
  <c r="S128" i="1"/>
  <c r="P128" i="1"/>
  <c r="T127" i="1" l="1"/>
  <c r="O130" i="1"/>
  <c r="Q129" i="1"/>
  <c r="S129" i="1"/>
  <c r="P129" i="1"/>
  <c r="R129" i="1"/>
  <c r="T128" i="1" l="1"/>
  <c r="R130" i="1"/>
  <c r="O131" i="1"/>
  <c r="Q130" i="1"/>
  <c r="S130" i="1"/>
  <c r="P130" i="1"/>
  <c r="T129" i="1" l="1"/>
  <c r="S131" i="1"/>
  <c r="Q131" i="1"/>
  <c r="O132" i="1"/>
  <c r="R131" i="1"/>
  <c r="P131" i="1"/>
  <c r="T130" i="1" l="1"/>
  <c r="Q132" i="1"/>
  <c r="P132" i="1"/>
  <c r="O133" i="1"/>
  <c r="S132" i="1"/>
  <c r="R132" i="1"/>
  <c r="T131" i="1" l="1"/>
  <c r="R133" i="1"/>
  <c r="O134" i="1"/>
  <c r="Q133" i="1"/>
  <c r="S133" i="1"/>
  <c r="P133" i="1"/>
  <c r="T132" i="1" l="1"/>
  <c r="R134" i="1"/>
  <c r="O135" i="1"/>
  <c r="P134" i="1"/>
  <c r="Q134" i="1"/>
  <c r="S134" i="1"/>
  <c r="T133" i="1" l="1"/>
  <c r="R135" i="1"/>
  <c r="S135" i="1"/>
  <c r="Q135" i="1"/>
  <c r="P135" i="1"/>
  <c r="O136" i="1"/>
  <c r="T134" i="1" l="1"/>
  <c r="P136" i="1"/>
  <c r="O137" i="1"/>
  <c r="S136" i="1"/>
  <c r="Q136" i="1"/>
  <c r="R136" i="1"/>
  <c r="T135" i="1" l="1"/>
  <c r="P137" i="1"/>
  <c r="O138" i="1"/>
  <c r="S137" i="1"/>
  <c r="Q137" i="1"/>
  <c r="R137" i="1"/>
  <c r="T136" i="1" l="1"/>
  <c r="O139" i="1"/>
  <c r="S138" i="1"/>
  <c r="Q138" i="1"/>
  <c r="P138" i="1"/>
  <c r="R138" i="1"/>
  <c r="T137" i="1" l="1"/>
  <c r="P139" i="1"/>
  <c r="O140" i="1"/>
  <c r="S139" i="1"/>
  <c r="Q139" i="1"/>
  <c r="R139" i="1"/>
  <c r="T138" i="1" l="1"/>
  <c r="P140" i="1"/>
  <c r="O141" i="1"/>
  <c r="S140" i="1"/>
  <c r="Q140" i="1"/>
  <c r="R140" i="1"/>
  <c r="T139" i="1" l="1"/>
  <c r="O142" i="1"/>
  <c r="Q141" i="1"/>
  <c r="S141" i="1"/>
  <c r="P141" i="1"/>
  <c r="R141" i="1"/>
  <c r="T140" i="1" l="1"/>
  <c r="O143" i="1"/>
  <c r="Q142" i="1"/>
  <c r="S142" i="1"/>
  <c r="R142" i="1"/>
  <c r="P142" i="1"/>
  <c r="T141" i="1" l="1"/>
  <c r="P143" i="1"/>
  <c r="O144" i="1"/>
  <c r="Q143" i="1"/>
  <c r="S143" i="1"/>
  <c r="R143" i="1"/>
  <c r="T142" i="1" l="1"/>
  <c r="O145" i="1"/>
  <c r="S144" i="1"/>
  <c r="Q144" i="1"/>
  <c r="P144" i="1"/>
  <c r="R144" i="1"/>
  <c r="T143" i="1" l="1"/>
  <c r="Q145" i="1"/>
  <c r="O146" i="1"/>
  <c r="S145" i="1"/>
  <c r="R145" i="1"/>
  <c r="P145" i="1"/>
  <c r="T144" i="1" l="1"/>
  <c r="O147" i="1"/>
  <c r="Q146" i="1"/>
  <c r="S146" i="1"/>
  <c r="P146" i="1"/>
  <c r="R146" i="1"/>
  <c r="T145" i="1" l="1"/>
  <c r="R147" i="1"/>
  <c r="Q147" i="1"/>
  <c r="O148" i="1"/>
  <c r="P147" i="1"/>
  <c r="S147" i="1"/>
  <c r="T146" i="1" l="1"/>
  <c r="Q148" i="1"/>
  <c r="S148" i="1"/>
  <c r="R148" i="1"/>
  <c r="O149" i="1"/>
  <c r="P148" i="1"/>
  <c r="T147" i="1" l="1"/>
  <c r="Q149" i="1"/>
  <c r="S149" i="1"/>
  <c r="P149" i="1"/>
  <c r="O150" i="1"/>
  <c r="R149" i="1"/>
  <c r="T148" i="1" l="1"/>
  <c r="O151" i="1"/>
  <c r="S150" i="1"/>
  <c r="P150" i="1"/>
  <c r="R150" i="1"/>
  <c r="Q150" i="1"/>
  <c r="T149" i="1" l="1"/>
  <c r="R151" i="1"/>
  <c r="S151" i="1"/>
  <c r="O152" i="1"/>
  <c r="P151" i="1"/>
  <c r="Q151" i="1"/>
  <c r="T150" i="1" l="1"/>
  <c r="O153" i="1"/>
  <c r="Q152" i="1"/>
  <c r="P152" i="1"/>
  <c r="S152" i="1"/>
  <c r="R152" i="1"/>
  <c r="T151" i="1" l="1"/>
  <c r="Q153" i="1"/>
  <c r="O154" i="1"/>
  <c r="R153" i="1"/>
  <c r="P153" i="1"/>
  <c r="S153" i="1"/>
  <c r="T152" i="1" l="1"/>
  <c r="S154" i="1"/>
  <c r="O155" i="1"/>
  <c r="Q154" i="1"/>
  <c r="P154" i="1"/>
  <c r="R154" i="1"/>
  <c r="T153" i="1" l="1"/>
  <c r="O156" i="1"/>
  <c r="R155" i="1"/>
  <c r="S155" i="1"/>
  <c r="Q155" i="1"/>
  <c r="P155" i="1"/>
  <c r="T154" i="1" l="1"/>
  <c r="O157" i="1"/>
  <c r="S156" i="1"/>
  <c r="Q156" i="1"/>
  <c r="P156" i="1"/>
  <c r="R156" i="1"/>
  <c r="T155" i="1" l="1"/>
  <c r="P157" i="1"/>
  <c r="S157" i="1"/>
  <c r="Q157" i="1"/>
  <c r="O158" i="1"/>
  <c r="R157" i="1"/>
  <c r="T156" i="1" l="1"/>
  <c r="S158" i="1"/>
  <c r="O159" i="1"/>
  <c r="Q158" i="1"/>
  <c r="P158" i="1"/>
  <c r="R158" i="1"/>
  <c r="T157" i="1" l="1"/>
  <c r="Q159" i="1"/>
  <c r="R159" i="1"/>
  <c r="P159" i="1"/>
  <c r="O160" i="1"/>
  <c r="S159" i="1"/>
  <c r="T158" i="1" l="1"/>
  <c r="P160" i="1"/>
  <c r="O161" i="1"/>
  <c r="Q160" i="1"/>
  <c r="R160" i="1"/>
  <c r="S160" i="1"/>
  <c r="T159" i="1" l="1"/>
  <c r="Q161" i="1"/>
  <c r="O162" i="1"/>
  <c r="S161" i="1"/>
  <c r="P161" i="1"/>
  <c r="R161" i="1"/>
  <c r="T160" i="1" l="1"/>
  <c r="S162" i="1"/>
  <c r="Q162" i="1"/>
  <c r="P162" i="1"/>
  <c r="R162" i="1"/>
  <c r="O163" i="1"/>
  <c r="T161" i="1" l="1"/>
  <c r="R163" i="1"/>
  <c r="Q163" i="1"/>
  <c r="S163" i="1"/>
  <c r="O164" i="1"/>
  <c r="P163" i="1"/>
  <c r="T162" i="1" l="1"/>
  <c r="S164" i="1"/>
  <c r="O165" i="1"/>
  <c r="Q164" i="1"/>
  <c r="R164" i="1"/>
  <c r="P164" i="1"/>
  <c r="T163" i="1" l="1"/>
  <c r="Q165" i="1"/>
  <c r="S165" i="1"/>
  <c r="P165" i="1"/>
  <c r="R165" i="1"/>
  <c r="O166" i="1"/>
  <c r="T164" i="1" l="1"/>
  <c r="R166" i="1"/>
  <c r="S166" i="1"/>
  <c r="Q166" i="1"/>
  <c r="O167" i="1"/>
  <c r="P166" i="1"/>
  <c r="T165" i="1" l="1"/>
  <c r="R167" i="1"/>
  <c r="Q167" i="1"/>
  <c r="S167" i="1"/>
  <c r="O168" i="1"/>
  <c r="P167" i="1"/>
  <c r="T166" i="1" l="1"/>
  <c r="Q168" i="1"/>
  <c r="R168" i="1"/>
  <c r="O169" i="1"/>
  <c r="S168" i="1"/>
  <c r="P168" i="1"/>
  <c r="T167" i="1" l="1"/>
  <c r="O170" i="1"/>
  <c r="S169" i="1"/>
  <c r="R169" i="1"/>
  <c r="Q169" i="1"/>
  <c r="P169" i="1"/>
  <c r="T168" i="1" l="1"/>
  <c r="O171" i="1"/>
  <c r="Q170" i="1"/>
  <c r="S170" i="1"/>
  <c r="R170" i="1"/>
  <c r="P170" i="1"/>
  <c r="T169" i="1" l="1"/>
  <c r="P171" i="1"/>
  <c r="O172" i="1"/>
  <c r="S171" i="1"/>
  <c r="R171" i="1"/>
  <c r="Q171" i="1"/>
  <c r="T170" i="1" l="1"/>
  <c r="Q172" i="1"/>
  <c r="S172" i="1"/>
  <c r="P172" i="1"/>
  <c r="O173" i="1"/>
  <c r="R172" i="1"/>
  <c r="T171" i="1" l="1"/>
  <c r="Q173" i="1"/>
  <c r="O174" i="1"/>
  <c r="R173" i="1"/>
  <c r="P173" i="1"/>
  <c r="S173" i="1"/>
  <c r="T172" i="1" l="1"/>
  <c r="R174" i="1"/>
  <c r="Q174" i="1"/>
  <c r="O175" i="1"/>
  <c r="P174" i="1"/>
  <c r="S174" i="1"/>
  <c r="T173" i="1" l="1"/>
  <c r="R175" i="1"/>
  <c r="O176" i="1"/>
  <c r="S175" i="1"/>
  <c r="Q175" i="1"/>
  <c r="P175" i="1"/>
  <c r="T174" i="1" l="1"/>
  <c r="Q176" i="1"/>
  <c r="S176" i="1"/>
  <c r="R176" i="1"/>
  <c r="O177" i="1"/>
  <c r="P176" i="1"/>
  <c r="T175" i="1" l="1"/>
  <c r="O178" i="1"/>
  <c r="R177" i="1"/>
  <c r="S177" i="1"/>
  <c r="P177" i="1"/>
  <c r="Q177" i="1"/>
  <c r="T176" i="1" l="1"/>
  <c r="Q178" i="1"/>
  <c r="R178" i="1"/>
  <c r="S178" i="1"/>
  <c r="P178" i="1"/>
  <c r="O179" i="1"/>
  <c r="T177" i="1" l="1"/>
  <c r="S179" i="1"/>
  <c r="O180" i="1"/>
  <c r="P179" i="1"/>
  <c r="Q179" i="1"/>
  <c r="R179" i="1"/>
  <c r="T178" i="1" l="1"/>
  <c r="O181" i="1"/>
  <c r="S180" i="1"/>
  <c r="R180" i="1"/>
  <c r="Q180" i="1"/>
  <c r="P180" i="1"/>
  <c r="T179" i="1" l="1"/>
  <c r="S181" i="1"/>
  <c r="Q181" i="1"/>
  <c r="P181" i="1"/>
  <c r="O182" i="1"/>
  <c r="R181" i="1"/>
  <c r="T180" i="1" l="1"/>
  <c r="Q182" i="1"/>
  <c r="P182" i="1"/>
  <c r="S182" i="1"/>
  <c r="O183" i="1"/>
  <c r="R182" i="1"/>
  <c r="T181" i="1" l="1"/>
  <c r="P183" i="1"/>
  <c r="S183" i="1"/>
  <c r="O184" i="1"/>
  <c r="Q183" i="1"/>
  <c r="R183" i="1"/>
  <c r="T182" i="1" l="1"/>
  <c r="S184" i="1"/>
  <c r="Q184" i="1"/>
  <c r="P184" i="1"/>
  <c r="O185" i="1"/>
  <c r="R184" i="1"/>
  <c r="T183" i="1" l="1"/>
  <c r="S185" i="1"/>
  <c r="O186" i="1"/>
  <c r="P185" i="1"/>
  <c r="Q185" i="1"/>
  <c r="R185" i="1"/>
  <c r="T184" i="1" l="1"/>
  <c r="Q186" i="1"/>
  <c r="O187" i="1"/>
  <c r="P186" i="1"/>
  <c r="R186" i="1"/>
  <c r="S186" i="1"/>
  <c r="T185" i="1" l="1"/>
  <c r="R187" i="1"/>
  <c r="S187" i="1"/>
  <c r="P187" i="1"/>
  <c r="O188" i="1"/>
  <c r="Q187" i="1"/>
  <c r="T186" i="1" l="1"/>
  <c r="P188" i="1"/>
  <c r="O189" i="1"/>
  <c r="S188" i="1"/>
  <c r="Q188" i="1"/>
  <c r="R188" i="1"/>
  <c r="T187" i="1" l="1"/>
  <c r="R189" i="1"/>
  <c r="Q189" i="1"/>
  <c r="O190" i="1"/>
  <c r="S189" i="1"/>
  <c r="P189" i="1"/>
  <c r="T188" i="1" l="1"/>
  <c r="P190" i="1"/>
  <c r="S190" i="1"/>
  <c r="O191" i="1"/>
  <c r="R190" i="1"/>
  <c r="Q190" i="1"/>
  <c r="T189" i="1" l="1"/>
  <c r="P191" i="1"/>
  <c r="O192" i="1"/>
  <c r="S191" i="1"/>
  <c r="R191" i="1"/>
  <c r="Q191" i="1"/>
  <c r="T190" i="1" l="1"/>
  <c r="S192" i="1"/>
  <c r="O193" i="1"/>
  <c r="R192" i="1"/>
  <c r="P192" i="1"/>
  <c r="Q192" i="1"/>
  <c r="T191" i="1" l="1"/>
  <c r="S193" i="1"/>
  <c r="O194" i="1"/>
  <c r="R193" i="1"/>
  <c r="P193" i="1"/>
  <c r="Q193" i="1"/>
  <c r="T192" i="1" l="1"/>
  <c r="Q194" i="1"/>
  <c r="S194" i="1"/>
  <c r="R194" i="1"/>
  <c r="O195" i="1"/>
  <c r="P194" i="1"/>
  <c r="T193" i="1" l="1"/>
  <c r="Q195" i="1"/>
  <c r="O196" i="1"/>
  <c r="S195" i="1"/>
  <c r="R195" i="1"/>
  <c r="P195" i="1"/>
  <c r="T194" i="1" l="1"/>
  <c r="R196" i="1"/>
  <c r="O197" i="1"/>
  <c r="S196" i="1"/>
  <c r="P196" i="1"/>
  <c r="Q196" i="1"/>
  <c r="T195" i="1" l="1"/>
  <c r="Q197" i="1"/>
  <c r="O198" i="1"/>
  <c r="P197" i="1"/>
  <c r="S197" i="1"/>
  <c r="R197" i="1"/>
  <c r="T196" i="1" l="1"/>
  <c r="Q198" i="1"/>
  <c r="S198" i="1"/>
  <c r="O199" i="1"/>
  <c r="P198" i="1"/>
  <c r="R198" i="1"/>
  <c r="T197" i="1" l="1"/>
  <c r="O200" i="1"/>
  <c r="Q199" i="1"/>
  <c r="P199" i="1"/>
  <c r="R199" i="1"/>
  <c r="S199" i="1"/>
  <c r="T198" i="1" l="1"/>
  <c r="S200" i="1"/>
  <c r="O201" i="1"/>
  <c r="R200" i="1"/>
  <c r="Q200" i="1"/>
  <c r="P200" i="1"/>
  <c r="T199" i="1" l="1"/>
  <c r="P201" i="1"/>
  <c r="S201" i="1"/>
  <c r="O202" i="1"/>
  <c r="Q201" i="1"/>
  <c r="R201" i="1"/>
  <c r="T200" i="1" l="1"/>
  <c r="O203" i="1"/>
  <c r="S202" i="1"/>
  <c r="Q202" i="1"/>
  <c r="P202" i="1"/>
  <c r="R202" i="1"/>
  <c r="T201" i="1" l="1"/>
  <c r="P203" i="1"/>
  <c r="S203" i="1"/>
  <c r="O204" i="1"/>
  <c r="R203" i="1"/>
  <c r="Q203" i="1"/>
  <c r="T202" i="1" l="1"/>
  <c r="P204" i="1"/>
  <c r="S204" i="1"/>
  <c r="O205" i="1"/>
  <c r="Q204" i="1"/>
  <c r="R204" i="1"/>
  <c r="T203" i="1" l="1"/>
  <c r="S205" i="1"/>
  <c r="R205" i="1"/>
  <c r="Q205" i="1"/>
  <c r="O206" i="1"/>
  <c r="P205" i="1"/>
  <c r="T204" i="1" l="1"/>
  <c r="Q206" i="1"/>
  <c r="R206" i="1"/>
  <c r="S206" i="1"/>
  <c r="P206" i="1"/>
  <c r="O207" i="1"/>
  <c r="T205" i="1" l="1"/>
  <c r="O208" i="1"/>
  <c r="P207" i="1"/>
  <c r="Q207" i="1"/>
  <c r="R207" i="1"/>
  <c r="S207" i="1"/>
  <c r="T206" i="1" l="1"/>
  <c r="Q208" i="1"/>
  <c r="O209" i="1"/>
  <c r="P208" i="1"/>
  <c r="R208" i="1"/>
  <c r="S208" i="1"/>
  <c r="T207" i="1" l="1"/>
  <c r="P209" i="1"/>
  <c r="O210" i="1"/>
  <c r="Q209" i="1"/>
  <c r="S209" i="1"/>
  <c r="R209" i="1"/>
  <c r="T208" i="1" l="1"/>
  <c r="Q210" i="1"/>
  <c r="S210" i="1"/>
  <c r="P210" i="1"/>
  <c r="O211" i="1"/>
  <c r="R210" i="1"/>
  <c r="T209" i="1" l="1"/>
  <c r="S211" i="1"/>
  <c r="R211" i="1"/>
  <c r="Q211" i="1"/>
  <c r="P211" i="1"/>
  <c r="O212" i="1"/>
  <c r="T210" i="1" l="1"/>
  <c r="Q212" i="1"/>
  <c r="O213" i="1"/>
  <c r="S212" i="1"/>
  <c r="R212" i="1"/>
  <c r="P212" i="1"/>
  <c r="T211" i="1" l="1"/>
  <c r="S213" i="1"/>
  <c r="P213" i="1"/>
  <c r="Q213" i="1"/>
  <c r="R213" i="1"/>
  <c r="O214" i="1"/>
  <c r="T212" i="1" l="1"/>
  <c r="Q214" i="1"/>
  <c r="R214" i="1"/>
  <c r="O215" i="1"/>
  <c r="S214" i="1"/>
  <c r="P214" i="1"/>
  <c r="T213" i="1" l="1"/>
  <c r="O216" i="1"/>
  <c r="Q215" i="1"/>
  <c r="P215" i="1"/>
  <c r="R215" i="1"/>
  <c r="S215" i="1"/>
  <c r="T214" i="1" l="1"/>
  <c r="R216" i="1"/>
  <c r="O217" i="1"/>
  <c r="S216" i="1"/>
  <c r="Q216" i="1"/>
  <c r="P216" i="1"/>
  <c r="T215" i="1" l="1"/>
  <c r="R217" i="1"/>
  <c r="O218" i="1"/>
  <c r="Q217" i="1"/>
  <c r="S217" i="1"/>
  <c r="P217" i="1"/>
  <c r="T216" i="1" l="1"/>
  <c r="O219" i="1"/>
  <c r="S218" i="1"/>
  <c r="P218" i="1"/>
  <c r="Q218" i="1"/>
  <c r="R218" i="1"/>
  <c r="T217" i="1" l="1"/>
  <c r="Q219" i="1"/>
  <c r="S219" i="1"/>
  <c r="O220" i="1"/>
  <c r="R219" i="1"/>
  <c r="P219" i="1"/>
  <c r="T218" i="1" l="1"/>
  <c r="O221" i="1"/>
  <c r="Q220" i="1"/>
  <c r="P220" i="1"/>
  <c r="S220" i="1"/>
  <c r="R220" i="1"/>
  <c r="T219" i="1" l="1"/>
  <c r="S221" i="1"/>
  <c r="Q221" i="1"/>
  <c r="O222" i="1"/>
  <c r="P221" i="1"/>
  <c r="R221" i="1"/>
  <c r="T220" i="1" l="1"/>
  <c r="Q222" i="1"/>
  <c r="R222" i="1"/>
  <c r="S222" i="1"/>
  <c r="O223" i="1"/>
  <c r="P222" i="1"/>
  <c r="T221" i="1" l="1"/>
  <c r="Q223" i="1"/>
  <c r="S223" i="1"/>
  <c r="R223" i="1"/>
  <c r="O224" i="1"/>
  <c r="P223" i="1"/>
  <c r="T222" i="1" l="1"/>
  <c r="O225" i="1"/>
  <c r="Q224" i="1"/>
  <c r="P224" i="1"/>
  <c r="R224" i="1"/>
  <c r="S224" i="1"/>
  <c r="T223" i="1" l="1"/>
  <c r="S225" i="1"/>
  <c r="Q225" i="1"/>
  <c r="R225" i="1"/>
  <c r="O226" i="1"/>
  <c r="P225" i="1"/>
  <c r="T224" i="1" l="1"/>
  <c r="S226" i="1"/>
  <c r="Q226" i="1"/>
  <c r="R226" i="1"/>
  <c r="O227" i="1"/>
  <c r="P226" i="1"/>
  <c r="T225" i="1" l="1"/>
  <c r="R227" i="1"/>
  <c r="P227" i="1"/>
  <c r="O228" i="1"/>
  <c r="S227" i="1"/>
  <c r="Q227" i="1"/>
  <c r="T226" i="1" l="1"/>
  <c r="O229" i="1"/>
  <c r="R228" i="1"/>
  <c r="Q228" i="1"/>
  <c r="S228" i="1"/>
  <c r="P228" i="1"/>
  <c r="T227" i="1" l="1"/>
  <c r="Q229" i="1"/>
  <c r="S229" i="1"/>
  <c r="P229" i="1"/>
  <c r="O230" i="1"/>
  <c r="R229" i="1"/>
  <c r="T228" i="1" l="1"/>
  <c r="S230" i="1"/>
  <c r="O231" i="1"/>
  <c r="R230" i="1"/>
  <c r="Q230" i="1"/>
  <c r="P230" i="1"/>
  <c r="T229" i="1" l="1"/>
  <c r="R231" i="1"/>
  <c r="O232" i="1"/>
  <c r="P231" i="1"/>
  <c r="S231" i="1"/>
  <c r="Q231" i="1"/>
  <c r="T230" i="1" l="1"/>
  <c r="P232" i="1"/>
  <c r="Q232" i="1"/>
  <c r="S232" i="1"/>
  <c r="O233" i="1"/>
  <c r="R232" i="1"/>
  <c r="T231" i="1" l="1"/>
  <c r="O234" i="1"/>
  <c r="Q233" i="1"/>
  <c r="P233" i="1"/>
  <c r="S233" i="1"/>
  <c r="R233" i="1"/>
  <c r="T232" i="1" l="1"/>
  <c r="P234" i="1"/>
  <c r="S234" i="1"/>
  <c r="Q234" i="1"/>
  <c r="R234" i="1"/>
  <c r="O235" i="1"/>
  <c r="T233" i="1" l="1"/>
  <c r="R235" i="1"/>
  <c r="O236" i="1"/>
  <c r="S235" i="1"/>
  <c r="Q235" i="1"/>
  <c r="P235" i="1"/>
  <c r="T234" i="1" l="1"/>
  <c r="S236" i="1"/>
  <c r="Q236" i="1"/>
  <c r="O237" i="1"/>
  <c r="R236" i="1"/>
  <c r="P236" i="1"/>
  <c r="T235" i="1" l="1"/>
  <c r="S237" i="1"/>
  <c r="R237" i="1"/>
  <c r="P237" i="1"/>
  <c r="O238" i="1"/>
  <c r="Q237" i="1"/>
  <c r="T236" i="1" l="1"/>
  <c r="Q238" i="1"/>
  <c r="O239" i="1"/>
  <c r="S238" i="1"/>
  <c r="R238" i="1"/>
  <c r="P238" i="1"/>
  <c r="T237" i="1" l="1"/>
  <c r="Q239" i="1"/>
  <c r="S239" i="1"/>
  <c r="R239" i="1"/>
  <c r="O240" i="1"/>
  <c r="P239" i="1"/>
  <c r="T238" i="1" l="1"/>
  <c r="S240" i="1"/>
  <c r="R240" i="1"/>
  <c r="P240" i="1"/>
  <c r="O241" i="1"/>
  <c r="Q240" i="1"/>
  <c r="T239" i="1" l="1"/>
  <c r="S241" i="1"/>
  <c r="Q241" i="1"/>
  <c r="P241" i="1"/>
  <c r="O242" i="1"/>
  <c r="R241" i="1"/>
  <c r="T240" i="1" l="1"/>
  <c r="O243" i="1"/>
  <c r="R242" i="1"/>
  <c r="S242" i="1"/>
  <c r="P242" i="1"/>
  <c r="Q242" i="1"/>
  <c r="T241" i="1" l="1"/>
  <c r="Q243" i="1"/>
  <c r="S243" i="1"/>
  <c r="O244" i="1"/>
  <c r="P243" i="1"/>
  <c r="R243" i="1"/>
  <c r="T242" i="1" l="1"/>
  <c r="Q244" i="1"/>
  <c r="O245" i="1"/>
  <c r="S244" i="1"/>
  <c r="R244" i="1"/>
  <c r="P244" i="1"/>
  <c r="T243" i="1" l="1"/>
  <c r="R245" i="1"/>
  <c r="O246" i="1"/>
  <c r="Q245" i="1"/>
  <c r="P245" i="1"/>
  <c r="S245" i="1"/>
  <c r="T244" i="1" l="1"/>
  <c r="O247" i="1"/>
  <c r="S246" i="1"/>
  <c r="Q246" i="1"/>
  <c r="P246" i="1"/>
  <c r="R246" i="1"/>
  <c r="T245" i="1" l="1"/>
  <c r="P247" i="1"/>
  <c r="S247" i="1"/>
  <c r="O248" i="1"/>
  <c r="Q247" i="1"/>
  <c r="R247" i="1"/>
  <c r="T246" i="1" l="1"/>
  <c r="Q248" i="1"/>
  <c r="S248" i="1"/>
  <c r="P248" i="1"/>
  <c r="O249" i="1"/>
  <c r="R248" i="1"/>
  <c r="T247" i="1" l="1"/>
  <c r="O250" i="1"/>
  <c r="R249" i="1"/>
  <c r="P249" i="1"/>
  <c r="S249" i="1"/>
  <c r="Q249" i="1"/>
  <c r="T248" i="1" l="1"/>
  <c r="O251" i="1"/>
  <c r="Q250" i="1"/>
  <c r="R250" i="1"/>
  <c r="S250" i="1"/>
  <c r="P250" i="1"/>
  <c r="T249" i="1" l="1"/>
  <c r="S251" i="1"/>
  <c r="Q251" i="1"/>
  <c r="R251" i="1"/>
  <c r="O252" i="1"/>
  <c r="P251" i="1"/>
  <c r="T250" i="1" l="1"/>
  <c r="Q252" i="1"/>
  <c r="S252" i="1"/>
  <c r="P252" i="1"/>
  <c r="O253" i="1"/>
  <c r="R252" i="1"/>
  <c r="T251" i="1" l="1"/>
  <c r="S253" i="1"/>
  <c r="O254" i="1"/>
  <c r="R253" i="1"/>
  <c r="Q253" i="1"/>
  <c r="P253" i="1"/>
  <c r="T252" i="1" l="1"/>
  <c r="Q254" i="1"/>
  <c r="O255" i="1"/>
  <c r="P254" i="1"/>
  <c r="S254" i="1"/>
  <c r="R254" i="1"/>
  <c r="T253" i="1" l="1"/>
  <c r="Q255" i="1"/>
  <c r="O256" i="1"/>
  <c r="S255" i="1"/>
  <c r="P255" i="1"/>
  <c r="R255" i="1"/>
  <c r="T254" i="1" l="1"/>
  <c r="S256" i="1"/>
  <c r="P256" i="1"/>
  <c r="O257" i="1"/>
  <c r="Q256" i="1"/>
  <c r="R256" i="1"/>
  <c r="T255" i="1" l="1"/>
  <c r="P257" i="1"/>
  <c r="Q257" i="1"/>
  <c r="S257" i="1"/>
  <c r="R257" i="1"/>
  <c r="O258" i="1"/>
  <c r="T256" i="1" l="1"/>
  <c r="R258" i="1"/>
  <c r="Q258" i="1"/>
  <c r="P258" i="1"/>
  <c r="O259" i="1"/>
  <c r="S258" i="1"/>
  <c r="T257" i="1" l="1"/>
  <c r="R259" i="1"/>
  <c r="Q259" i="1"/>
  <c r="P259" i="1"/>
  <c r="O260" i="1"/>
  <c r="S259" i="1"/>
  <c r="T258" i="1" l="1"/>
  <c r="P260" i="1"/>
  <c r="S260" i="1"/>
  <c r="Q260" i="1"/>
  <c r="O261" i="1"/>
  <c r="R260" i="1"/>
  <c r="T259" i="1" l="1"/>
  <c r="P261" i="1"/>
  <c r="R261" i="1"/>
  <c r="O262" i="1"/>
  <c r="S261" i="1"/>
  <c r="Q261" i="1"/>
  <c r="T260" i="1" l="1"/>
  <c r="O263" i="1"/>
  <c r="S262" i="1"/>
  <c r="Q262" i="1"/>
  <c r="P262" i="1"/>
  <c r="R262" i="1"/>
  <c r="T261" i="1" l="1"/>
  <c r="Q263" i="1"/>
  <c r="P263" i="1"/>
  <c r="S263" i="1"/>
  <c r="R263" i="1"/>
  <c r="O264" i="1"/>
  <c r="T262" i="1" l="1"/>
  <c r="S264" i="1"/>
  <c r="R264" i="1"/>
  <c r="O265" i="1"/>
  <c r="Q264" i="1"/>
  <c r="P264" i="1"/>
  <c r="T263" i="1" l="1"/>
  <c r="P265" i="1"/>
  <c r="Q265" i="1"/>
  <c r="S265" i="1"/>
  <c r="O266" i="1"/>
  <c r="R265" i="1"/>
  <c r="T264" i="1" l="1"/>
  <c r="Q266" i="1"/>
  <c r="S266" i="1"/>
  <c r="R266" i="1"/>
  <c r="O267" i="1"/>
  <c r="P266" i="1"/>
  <c r="T265" i="1" l="1"/>
  <c r="O268" i="1"/>
  <c r="S267" i="1"/>
  <c r="Q267" i="1"/>
  <c r="P267" i="1"/>
  <c r="R267" i="1"/>
  <c r="T266" i="1" l="1"/>
  <c r="O269" i="1"/>
  <c r="S268" i="1"/>
  <c r="P268" i="1"/>
  <c r="R268" i="1"/>
  <c r="Q268" i="1"/>
  <c r="T267" i="1" l="1"/>
  <c r="S269" i="1"/>
  <c r="O270" i="1"/>
  <c r="P269" i="1"/>
  <c r="R269" i="1"/>
  <c r="Q269" i="1"/>
  <c r="T268" i="1" l="1"/>
  <c r="Q270" i="1"/>
  <c r="P270" i="1"/>
  <c r="R270" i="1"/>
  <c r="O271" i="1"/>
  <c r="S270" i="1"/>
  <c r="T269" i="1" l="1"/>
  <c r="Q271" i="1"/>
  <c r="R271" i="1"/>
  <c r="S271" i="1"/>
  <c r="O272" i="1"/>
  <c r="P271" i="1"/>
  <c r="T270" i="1" l="1"/>
  <c r="O273" i="1"/>
  <c r="R272" i="1"/>
  <c r="S272" i="1"/>
  <c r="Q272" i="1"/>
  <c r="P272" i="1"/>
  <c r="T271" i="1" l="1"/>
  <c r="O274" i="1"/>
  <c r="S273" i="1"/>
  <c r="Q273" i="1"/>
  <c r="R273" i="1"/>
  <c r="P273" i="1"/>
  <c r="T272" i="1" l="1"/>
  <c r="Q274" i="1"/>
  <c r="O275" i="1"/>
  <c r="R274" i="1"/>
  <c r="P274" i="1"/>
  <c r="S274" i="1"/>
  <c r="T273" i="1" l="1"/>
  <c r="O276" i="1"/>
  <c r="S275" i="1"/>
  <c r="R275" i="1"/>
  <c r="Q275" i="1"/>
  <c r="P275" i="1"/>
  <c r="T274" i="1" l="1"/>
  <c r="P276" i="1"/>
  <c r="O277" i="1"/>
  <c r="Q276" i="1"/>
  <c r="S276" i="1"/>
  <c r="R276" i="1"/>
  <c r="T275" i="1" l="1"/>
  <c r="Q277" i="1"/>
  <c r="R277" i="1"/>
  <c r="S277" i="1"/>
  <c r="O278" i="1"/>
  <c r="P277" i="1"/>
  <c r="T276" i="1" l="1"/>
  <c r="R278" i="1"/>
  <c r="O279" i="1"/>
  <c r="S278" i="1"/>
  <c r="P278" i="1"/>
  <c r="Q278" i="1"/>
  <c r="T277" i="1" l="1"/>
  <c r="O280" i="1"/>
  <c r="Q279" i="1"/>
  <c r="S279" i="1"/>
  <c r="P279" i="1"/>
  <c r="R279" i="1"/>
  <c r="T278" i="1" l="1"/>
  <c r="O281" i="1"/>
  <c r="S280" i="1"/>
  <c r="Q280" i="1"/>
  <c r="R280" i="1"/>
  <c r="P280" i="1"/>
  <c r="T279" i="1" l="1"/>
  <c r="O282" i="1"/>
  <c r="Q281" i="1"/>
  <c r="R281" i="1"/>
  <c r="P281" i="1"/>
  <c r="S281" i="1"/>
  <c r="T280" i="1" l="1"/>
  <c r="S282" i="1"/>
  <c r="O283" i="1"/>
  <c r="Q282" i="1"/>
  <c r="R282" i="1"/>
  <c r="P282" i="1"/>
  <c r="T281" i="1" l="1"/>
  <c r="O284" i="1"/>
  <c r="P283" i="1"/>
  <c r="Q283" i="1"/>
  <c r="S283" i="1"/>
  <c r="R283" i="1"/>
  <c r="T282" i="1" l="1"/>
  <c r="S284" i="1"/>
  <c r="Q284" i="1"/>
  <c r="P284" i="1"/>
  <c r="O285" i="1"/>
  <c r="R284" i="1"/>
  <c r="T283" i="1" l="1"/>
  <c r="S285" i="1"/>
  <c r="P285" i="1"/>
  <c r="O286" i="1"/>
  <c r="Q285" i="1"/>
  <c r="R285" i="1"/>
  <c r="T284" i="1" l="1"/>
  <c r="P286" i="1"/>
  <c r="R286" i="1"/>
  <c r="O287" i="1"/>
  <c r="Q286" i="1"/>
  <c r="S286" i="1"/>
  <c r="T285" i="1" l="1"/>
  <c r="S287" i="1"/>
  <c r="P287" i="1"/>
  <c r="O288" i="1"/>
  <c r="Q287" i="1"/>
  <c r="R287" i="1"/>
  <c r="T286" i="1" l="1"/>
  <c r="S288" i="1"/>
  <c r="Q288" i="1"/>
  <c r="P288" i="1"/>
  <c r="R288" i="1"/>
  <c r="O289" i="1"/>
  <c r="T287" i="1" l="1"/>
  <c r="Q289" i="1"/>
  <c r="R289" i="1"/>
  <c r="O290" i="1"/>
  <c r="S289" i="1"/>
  <c r="P289" i="1"/>
  <c r="T288" i="1" l="1"/>
  <c r="P290" i="1"/>
  <c r="R290" i="1"/>
  <c r="O291" i="1"/>
  <c r="Q290" i="1"/>
  <c r="S290" i="1"/>
  <c r="T289" i="1" l="1"/>
  <c r="S291" i="1"/>
  <c r="R291" i="1"/>
  <c r="O292" i="1"/>
  <c r="Q291" i="1"/>
  <c r="P291" i="1"/>
  <c r="T290" i="1" l="1"/>
  <c r="S292" i="1"/>
  <c r="P292" i="1"/>
  <c r="O293" i="1"/>
  <c r="Q292" i="1"/>
  <c r="R292" i="1"/>
  <c r="T291" i="1" l="1"/>
  <c r="S293" i="1"/>
  <c r="P293" i="1"/>
  <c r="O294" i="1"/>
  <c r="Q293" i="1"/>
  <c r="R293" i="1"/>
  <c r="T292" i="1" l="1"/>
  <c r="P294" i="1"/>
  <c r="R294" i="1"/>
  <c r="O295" i="1"/>
  <c r="S294" i="1"/>
  <c r="Q294" i="1"/>
  <c r="T293" i="1" l="1"/>
  <c r="P295" i="1"/>
  <c r="Q295" i="1"/>
  <c r="O296" i="1"/>
  <c r="R295" i="1"/>
  <c r="S295" i="1"/>
  <c r="T294" i="1" l="1"/>
  <c r="P296" i="1"/>
  <c r="R296" i="1"/>
  <c r="O297" i="1"/>
  <c r="Q296" i="1"/>
  <c r="S296" i="1"/>
  <c r="T295" i="1" l="1"/>
  <c r="Q297" i="1"/>
  <c r="R297" i="1"/>
  <c r="O298" i="1"/>
  <c r="S297" i="1"/>
  <c r="P297" i="1"/>
  <c r="T296" i="1" l="1"/>
  <c r="S298" i="1"/>
  <c r="R298" i="1"/>
  <c r="O299" i="1"/>
  <c r="Q298" i="1"/>
  <c r="P298" i="1"/>
  <c r="T297" i="1" l="1"/>
  <c r="S299" i="1"/>
  <c r="P299" i="1"/>
  <c r="R299" i="1"/>
  <c r="O300" i="1"/>
  <c r="Q299" i="1"/>
  <c r="T298" i="1" l="1"/>
  <c r="R300" i="1"/>
  <c r="Q300" i="1"/>
  <c r="P300" i="1"/>
  <c r="O301" i="1"/>
  <c r="S300" i="1"/>
  <c r="T299" i="1" l="1"/>
  <c r="S301" i="1"/>
  <c r="Q301" i="1"/>
  <c r="R301" i="1"/>
  <c r="P301" i="1"/>
  <c r="O302" i="1"/>
  <c r="T300" i="1" l="1"/>
  <c r="P302" i="1"/>
  <c r="Q302" i="1"/>
  <c r="R302" i="1"/>
  <c r="O303" i="1"/>
  <c r="S302" i="1"/>
  <c r="T301" i="1" l="1"/>
  <c r="P303" i="1"/>
  <c r="S303" i="1"/>
  <c r="O304" i="1"/>
  <c r="Q303" i="1"/>
  <c r="R303" i="1"/>
  <c r="T302" i="1" l="1"/>
  <c r="Q304" i="1"/>
  <c r="R304" i="1"/>
  <c r="O305" i="1"/>
  <c r="S304" i="1"/>
  <c r="P304" i="1"/>
  <c r="T303" i="1" l="1"/>
  <c r="S305" i="1"/>
  <c r="R305" i="1"/>
  <c r="Q305" i="1"/>
  <c r="O306" i="1"/>
  <c r="P305" i="1"/>
  <c r="T304" i="1" l="1"/>
  <c r="R306" i="1"/>
  <c r="S306" i="1"/>
  <c r="O307" i="1"/>
  <c r="Q306" i="1"/>
  <c r="P306" i="1"/>
  <c r="T305" i="1" l="1"/>
  <c r="P307" i="1"/>
  <c r="O308" i="1"/>
  <c r="R307" i="1"/>
  <c r="Q307" i="1"/>
  <c r="S307" i="1"/>
  <c r="T306" i="1" l="1"/>
  <c r="S308" i="1"/>
  <c r="Q308" i="1"/>
  <c r="R308" i="1"/>
  <c r="P308" i="1"/>
  <c r="O309" i="1"/>
  <c r="T307" i="1" l="1"/>
  <c r="S309" i="1"/>
  <c r="R309" i="1"/>
  <c r="O310" i="1"/>
  <c r="Q309" i="1"/>
  <c r="P309" i="1"/>
  <c r="T308" i="1" l="1"/>
  <c r="R310" i="1"/>
  <c r="Q310" i="1"/>
  <c r="O311" i="1"/>
  <c r="S310" i="1"/>
  <c r="P310" i="1"/>
  <c r="T309" i="1" l="1"/>
  <c r="R311" i="1"/>
  <c r="Q311" i="1"/>
  <c r="O312" i="1"/>
  <c r="S311" i="1"/>
  <c r="P311" i="1"/>
  <c r="T310" i="1" l="1"/>
  <c r="R312" i="1"/>
  <c r="S312" i="1"/>
  <c r="O313" i="1"/>
  <c r="Q312" i="1"/>
  <c r="P312" i="1"/>
  <c r="T311" i="1" l="1"/>
  <c r="R313" i="1"/>
  <c r="Q313" i="1"/>
  <c r="P313" i="1"/>
  <c r="O314" i="1"/>
  <c r="S313" i="1"/>
  <c r="T312" i="1" l="1"/>
  <c r="Q314" i="1"/>
  <c r="R314" i="1"/>
  <c r="O315" i="1"/>
  <c r="S314" i="1"/>
  <c r="P314" i="1"/>
  <c r="T313" i="1" l="1"/>
  <c r="R315" i="1"/>
  <c r="Q315" i="1"/>
  <c r="P315" i="1"/>
  <c r="O316" i="1"/>
  <c r="S315" i="1"/>
  <c r="T314" i="1" l="1"/>
  <c r="R316" i="1"/>
  <c r="O317" i="1"/>
  <c r="Q316" i="1"/>
  <c r="S316" i="1"/>
  <c r="P316" i="1"/>
  <c r="T315" i="1" l="1"/>
  <c r="S317" i="1"/>
  <c r="O318" i="1"/>
  <c r="Q317" i="1"/>
  <c r="R317" i="1"/>
  <c r="P317" i="1"/>
  <c r="T316" i="1" l="1"/>
  <c r="R318" i="1"/>
  <c r="P318" i="1"/>
  <c r="O319" i="1"/>
  <c r="Q318" i="1"/>
  <c r="S318" i="1"/>
  <c r="T317" i="1" l="1"/>
  <c r="P319" i="1"/>
  <c r="R319" i="1"/>
  <c r="O320" i="1"/>
  <c r="Q319" i="1"/>
  <c r="S319" i="1"/>
  <c r="T318" i="1" l="1"/>
  <c r="Q320" i="1"/>
  <c r="R320" i="1"/>
  <c r="S320" i="1"/>
  <c r="O321" i="1"/>
  <c r="P320" i="1"/>
  <c r="T319" i="1" l="1"/>
  <c r="P321" i="1"/>
  <c r="Q321" i="1"/>
  <c r="O322" i="1"/>
  <c r="S321" i="1"/>
  <c r="R321" i="1"/>
  <c r="T320" i="1" l="1"/>
  <c r="Q322" i="1"/>
  <c r="S322" i="1"/>
  <c r="R322" i="1"/>
  <c r="P322" i="1"/>
  <c r="O323" i="1"/>
  <c r="T321" i="1" l="1"/>
  <c r="S323" i="1"/>
  <c r="O324" i="1"/>
  <c r="Q323" i="1"/>
  <c r="R323" i="1"/>
  <c r="P323" i="1"/>
  <c r="T322" i="1" l="1"/>
  <c r="R324" i="1"/>
  <c r="P324" i="1"/>
  <c r="Q324" i="1"/>
  <c r="O325" i="1"/>
  <c r="S324" i="1"/>
  <c r="T323" i="1" l="1"/>
  <c r="O326" i="1"/>
  <c r="Q325" i="1"/>
  <c r="S325" i="1"/>
  <c r="R325" i="1"/>
  <c r="P325" i="1"/>
  <c r="T324" i="1" l="1"/>
  <c r="P326" i="1"/>
  <c r="O327" i="1"/>
  <c r="S326" i="1"/>
  <c r="Q326" i="1"/>
  <c r="R326" i="1"/>
  <c r="T325" i="1" l="1"/>
  <c r="S327" i="1"/>
  <c r="R327" i="1"/>
  <c r="O328" i="1"/>
  <c r="Q327" i="1"/>
  <c r="P327" i="1"/>
  <c r="T326" i="1" l="1"/>
  <c r="P328" i="1"/>
  <c r="S328" i="1"/>
  <c r="R328" i="1"/>
  <c r="O329" i="1"/>
  <c r="Q328" i="1"/>
  <c r="T327" i="1" l="1"/>
  <c r="O330" i="1"/>
  <c r="R329" i="1"/>
  <c r="S329" i="1"/>
  <c r="Q329" i="1"/>
  <c r="P329" i="1"/>
  <c r="T328" i="1" l="1"/>
  <c r="O331" i="1"/>
  <c r="Q330" i="1"/>
  <c r="R330" i="1"/>
  <c r="P330" i="1"/>
  <c r="S330" i="1"/>
  <c r="T329" i="1" l="1"/>
  <c r="O332" i="1"/>
  <c r="S331" i="1"/>
  <c r="Q331" i="1"/>
  <c r="P331" i="1"/>
  <c r="R331" i="1"/>
  <c r="T330" i="1" l="1"/>
  <c r="O333" i="1"/>
  <c r="P332" i="1"/>
  <c r="R332" i="1"/>
  <c r="S332" i="1"/>
  <c r="Q332" i="1"/>
  <c r="T331" i="1" l="1"/>
  <c r="O334" i="1"/>
  <c r="S333" i="1"/>
  <c r="Q333" i="1"/>
  <c r="R333" i="1"/>
  <c r="P333" i="1"/>
  <c r="T332" i="1" l="1"/>
  <c r="O335" i="1"/>
  <c r="S334" i="1"/>
  <c r="Q334" i="1"/>
  <c r="R334" i="1"/>
  <c r="P334" i="1"/>
  <c r="T333" i="1" l="1"/>
  <c r="O336" i="1"/>
  <c r="S335" i="1"/>
  <c r="Q335" i="1"/>
  <c r="R335" i="1"/>
  <c r="P335" i="1"/>
  <c r="T334" i="1" l="1"/>
  <c r="P336" i="1"/>
  <c r="O337" i="1"/>
  <c r="S336" i="1"/>
  <c r="R336" i="1"/>
  <c r="Q336" i="1"/>
  <c r="T335" i="1" l="1"/>
  <c r="R337" i="1"/>
  <c r="O338" i="1"/>
  <c r="S337" i="1"/>
  <c r="Q337" i="1"/>
  <c r="P337" i="1"/>
  <c r="T336" i="1" l="1"/>
  <c r="P338" i="1"/>
  <c r="Q338" i="1"/>
  <c r="O339" i="1"/>
  <c r="S338" i="1"/>
  <c r="R338" i="1"/>
  <c r="T337" i="1" l="1"/>
  <c r="S339" i="1"/>
  <c r="Q339" i="1"/>
  <c r="O340" i="1"/>
  <c r="R339" i="1"/>
  <c r="P339" i="1"/>
  <c r="T338" i="1" l="1"/>
  <c r="S340" i="1"/>
  <c r="O341" i="1"/>
  <c r="Q340" i="1"/>
  <c r="R340" i="1"/>
  <c r="P340" i="1"/>
  <c r="T339" i="1" l="1"/>
  <c r="P341" i="1"/>
  <c r="O342" i="1"/>
  <c r="Q341" i="1"/>
  <c r="S341" i="1"/>
  <c r="R341" i="1"/>
  <c r="T340" i="1" l="1"/>
  <c r="Q342" i="1"/>
  <c r="S342" i="1"/>
  <c r="O343" i="1"/>
  <c r="P342" i="1"/>
  <c r="R342" i="1"/>
  <c r="T341" i="1" l="1"/>
  <c r="O344" i="1"/>
  <c r="R343" i="1"/>
  <c r="Q343" i="1"/>
  <c r="S343" i="1"/>
  <c r="P343" i="1"/>
  <c r="T342" i="1" l="1"/>
  <c r="S344" i="1"/>
  <c r="Q344" i="1"/>
  <c r="R344" i="1"/>
  <c r="O345" i="1"/>
  <c r="P344" i="1"/>
  <c r="T343" i="1" l="1"/>
  <c r="O346" i="1"/>
  <c r="S345" i="1"/>
  <c r="Q345" i="1"/>
  <c r="R345" i="1"/>
  <c r="P345" i="1"/>
  <c r="T344" i="1" l="1"/>
  <c r="S346" i="1"/>
  <c r="Q346" i="1"/>
  <c r="O347" i="1"/>
  <c r="P346" i="1"/>
  <c r="R346" i="1"/>
  <c r="T345" i="1" l="1"/>
  <c r="O348" i="1"/>
  <c r="S347" i="1"/>
  <c r="R347" i="1"/>
  <c r="Q347" i="1"/>
  <c r="P347" i="1"/>
  <c r="T346" i="1" l="1"/>
  <c r="S348" i="1"/>
  <c r="Q348" i="1"/>
  <c r="P348" i="1"/>
  <c r="O349" i="1"/>
  <c r="R348" i="1"/>
  <c r="T347" i="1" l="1"/>
  <c r="O350" i="1"/>
  <c r="R349" i="1"/>
  <c r="S349" i="1"/>
  <c r="Q349" i="1"/>
  <c r="P349" i="1"/>
  <c r="T348" i="1" l="1"/>
  <c r="P350" i="1"/>
  <c r="S350" i="1"/>
  <c r="Q350" i="1"/>
  <c r="R350" i="1"/>
  <c r="O351" i="1"/>
  <c r="T349" i="1" l="1"/>
  <c r="O352" i="1"/>
  <c r="S351" i="1"/>
  <c r="Q351" i="1"/>
  <c r="P351" i="1"/>
  <c r="R351" i="1"/>
  <c r="T350" i="1" l="1"/>
  <c r="Q352" i="1"/>
  <c r="S352" i="1"/>
  <c r="P352" i="1"/>
  <c r="O353" i="1"/>
  <c r="R352" i="1"/>
  <c r="T351" i="1" l="1"/>
  <c r="O354" i="1"/>
  <c r="S353" i="1"/>
  <c r="R353" i="1"/>
  <c r="Q353" i="1"/>
  <c r="P353" i="1"/>
  <c r="T352" i="1" l="1"/>
  <c r="O355" i="1"/>
  <c r="S354" i="1"/>
  <c r="P354" i="1"/>
  <c r="Q354" i="1"/>
  <c r="R354" i="1"/>
  <c r="T353" i="1" l="1"/>
  <c r="O356" i="1"/>
  <c r="Q355" i="1"/>
  <c r="S355" i="1"/>
  <c r="R355" i="1"/>
  <c r="P355" i="1"/>
  <c r="T354" i="1" l="1"/>
  <c r="R356" i="1"/>
  <c r="O357" i="1"/>
  <c r="Q356" i="1"/>
  <c r="P356" i="1"/>
  <c r="S356" i="1"/>
  <c r="T355" i="1" l="1"/>
  <c r="O358" i="1"/>
  <c r="R357" i="1"/>
  <c r="Q357" i="1"/>
  <c r="S357" i="1"/>
  <c r="P357" i="1"/>
  <c r="T356" i="1" l="1"/>
  <c r="Q358" i="1"/>
  <c r="O359" i="1"/>
  <c r="P358" i="1"/>
  <c r="S358" i="1"/>
  <c r="R358" i="1"/>
  <c r="T357" i="1" l="1"/>
  <c r="Q359" i="1"/>
  <c r="O360" i="1"/>
  <c r="P359" i="1"/>
  <c r="S359" i="1"/>
  <c r="R359" i="1"/>
  <c r="T358" i="1" l="1"/>
  <c r="O361" i="1"/>
  <c r="Q360" i="1"/>
  <c r="R360" i="1"/>
  <c r="P360" i="1"/>
  <c r="S360" i="1"/>
  <c r="T359" i="1" l="1"/>
  <c r="O362" i="1"/>
  <c r="S361" i="1"/>
  <c r="R361" i="1"/>
  <c r="P361" i="1"/>
  <c r="Q361" i="1"/>
  <c r="T360" i="1" l="1"/>
  <c r="O363" i="1"/>
  <c r="S362" i="1"/>
  <c r="Q362" i="1"/>
  <c r="P362" i="1"/>
  <c r="R362" i="1"/>
  <c r="T361" i="1" l="1"/>
  <c r="O364" i="1"/>
  <c r="S363" i="1"/>
  <c r="Q363" i="1"/>
  <c r="R363" i="1"/>
  <c r="P363" i="1"/>
  <c r="T362" i="1" l="1"/>
  <c r="O365" i="1"/>
  <c r="Q364" i="1"/>
  <c r="R364" i="1"/>
  <c r="P364" i="1"/>
  <c r="S364" i="1"/>
  <c r="T363" i="1" l="1"/>
  <c r="O366" i="1"/>
  <c r="Q365" i="1"/>
  <c r="S365" i="1"/>
  <c r="P365" i="1"/>
  <c r="R365" i="1"/>
  <c r="T364" i="1" l="1"/>
  <c r="O367" i="1"/>
  <c r="R366" i="1"/>
  <c r="Q366" i="1"/>
  <c r="S366" i="1"/>
  <c r="P366" i="1"/>
  <c r="T365" i="1" l="1"/>
  <c r="P367" i="1"/>
  <c r="O368" i="1"/>
  <c r="Q367" i="1"/>
  <c r="S367" i="1"/>
  <c r="R367" i="1"/>
  <c r="T366" i="1" l="1"/>
  <c r="R368" i="1"/>
  <c r="O369" i="1"/>
  <c r="Q368" i="1"/>
  <c r="S368" i="1"/>
  <c r="P368" i="1"/>
  <c r="T367" i="1" l="1"/>
  <c r="O370" i="1"/>
  <c r="P369" i="1"/>
  <c r="Q369" i="1"/>
  <c r="S369" i="1"/>
  <c r="R369" i="1"/>
  <c r="T368" i="1" l="1"/>
  <c r="Q370" i="1"/>
  <c r="O371" i="1"/>
  <c r="S370" i="1"/>
  <c r="R370" i="1"/>
  <c r="P370" i="1"/>
  <c r="T369" i="1" l="1"/>
  <c r="P371" i="1"/>
  <c r="O372" i="1"/>
  <c r="S371" i="1"/>
  <c r="Q371" i="1"/>
  <c r="R371" i="1"/>
  <c r="T370" i="1" l="1"/>
  <c r="R372" i="1"/>
  <c r="O373" i="1"/>
  <c r="S372" i="1"/>
  <c r="Q372" i="1"/>
  <c r="P372" i="1"/>
  <c r="T371" i="1" l="1"/>
  <c r="O374" i="1"/>
  <c r="S373" i="1"/>
  <c r="Q373" i="1"/>
  <c r="R373" i="1"/>
  <c r="P373" i="1"/>
  <c r="T372" i="1" l="1"/>
  <c r="O375" i="1"/>
  <c r="S374" i="1"/>
  <c r="Q374" i="1"/>
  <c r="P374" i="1"/>
  <c r="R374" i="1"/>
  <c r="T373" i="1" l="1"/>
  <c r="O376" i="1"/>
  <c r="S375" i="1"/>
  <c r="Q375" i="1"/>
  <c r="R375" i="1"/>
  <c r="P375" i="1"/>
  <c r="T374" i="1" l="1"/>
  <c r="O377" i="1"/>
  <c r="Q376" i="1"/>
  <c r="S376" i="1"/>
  <c r="R376" i="1"/>
  <c r="P376" i="1"/>
  <c r="T375" i="1" l="1"/>
  <c r="O378" i="1"/>
  <c r="Q377" i="1"/>
  <c r="S377" i="1"/>
  <c r="R377" i="1"/>
  <c r="P377" i="1"/>
  <c r="T376" i="1" l="1"/>
  <c r="R378" i="1"/>
  <c r="O379" i="1"/>
  <c r="Q378" i="1"/>
  <c r="S378" i="1"/>
  <c r="P378" i="1"/>
  <c r="T377" i="1" l="1"/>
  <c r="P379" i="1"/>
  <c r="O380" i="1"/>
  <c r="R379" i="1"/>
  <c r="Q379" i="1"/>
  <c r="S379" i="1"/>
  <c r="T378" i="1" l="1"/>
  <c r="O381" i="1"/>
  <c r="S380" i="1"/>
  <c r="Q380" i="1"/>
  <c r="R380" i="1"/>
  <c r="P380" i="1"/>
  <c r="T379" i="1" l="1"/>
  <c r="O382" i="1"/>
  <c r="S381" i="1"/>
  <c r="Q381" i="1"/>
  <c r="R381" i="1"/>
  <c r="P381" i="1"/>
  <c r="T380" i="1" l="1"/>
  <c r="O383" i="1"/>
  <c r="Q382" i="1"/>
  <c r="R382" i="1"/>
  <c r="S382" i="1"/>
  <c r="P382" i="1"/>
  <c r="T381" i="1" l="1"/>
  <c r="O384" i="1"/>
  <c r="S383" i="1"/>
  <c r="Q383" i="1"/>
  <c r="R383" i="1"/>
  <c r="P383" i="1"/>
  <c r="T382" i="1" l="1"/>
  <c r="O385" i="1"/>
  <c r="Q384" i="1"/>
  <c r="R384" i="1"/>
  <c r="S384" i="1"/>
  <c r="P384" i="1"/>
  <c r="T383" i="1" l="1"/>
  <c r="O386" i="1"/>
  <c r="S385" i="1"/>
  <c r="Q385" i="1"/>
  <c r="R385" i="1"/>
  <c r="P385" i="1"/>
  <c r="T384" i="1" l="1"/>
  <c r="O387" i="1"/>
  <c r="S386" i="1"/>
  <c r="Q386" i="1"/>
  <c r="P386" i="1"/>
  <c r="R386" i="1"/>
  <c r="T385" i="1" l="1"/>
  <c r="O388" i="1"/>
  <c r="Q387" i="1"/>
  <c r="R387" i="1"/>
  <c r="S387" i="1"/>
  <c r="P387" i="1"/>
  <c r="T386" i="1" l="1"/>
  <c r="O389" i="1"/>
  <c r="Q388" i="1"/>
  <c r="S388" i="1"/>
  <c r="R388" i="1"/>
  <c r="P388" i="1"/>
  <c r="T387" i="1" l="1"/>
  <c r="R389" i="1"/>
  <c r="O390" i="1"/>
  <c r="Q389" i="1"/>
  <c r="S389" i="1"/>
  <c r="P389" i="1"/>
  <c r="T388" i="1" l="1"/>
  <c r="O391" i="1"/>
  <c r="Q390" i="1"/>
  <c r="S390" i="1"/>
  <c r="R390" i="1"/>
  <c r="P390" i="1"/>
  <c r="T389" i="1" l="1"/>
  <c r="O392" i="1"/>
  <c r="S391" i="1"/>
  <c r="Q391" i="1"/>
  <c r="R391" i="1"/>
  <c r="P391" i="1"/>
  <c r="T390" i="1" l="1"/>
  <c r="O393" i="1"/>
  <c r="S392" i="1"/>
  <c r="P392" i="1"/>
  <c r="Q392" i="1"/>
  <c r="R392" i="1"/>
  <c r="T391" i="1" l="1"/>
  <c r="O394" i="1"/>
  <c r="S393" i="1"/>
  <c r="Q393" i="1"/>
  <c r="R393" i="1"/>
  <c r="P393" i="1"/>
  <c r="T392" i="1" l="1"/>
  <c r="O395" i="1"/>
  <c r="S394" i="1"/>
  <c r="Q394" i="1"/>
  <c r="R394" i="1"/>
  <c r="P394" i="1"/>
  <c r="T393" i="1" l="1"/>
  <c r="O396" i="1"/>
  <c r="Q395" i="1"/>
  <c r="R395" i="1"/>
  <c r="S395" i="1"/>
  <c r="P395" i="1"/>
  <c r="T394" i="1" l="1"/>
  <c r="O397" i="1"/>
  <c r="Q396" i="1"/>
  <c r="S396" i="1"/>
  <c r="R396" i="1"/>
  <c r="P396" i="1"/>
  <c r="T395" i="1" l="1"/>
  <c r="Q397" i="1"/>
  <c r="O398" i="1"/>
  <c r="S397" i="1"/>
  <c r="R397" i="1"/>
  <c r="P397" i="1"/>
  <c r="T396" i="1" l="1"/>
  <c r="O399" i="1"/>
  <c r="S398" i="1"/>
  <c r="Q398" i="1"/>
  <c r="R398" i="1"/>
  <c r="P398" i="1"/>
  <c r="T397" i="1" l="1"/>
  <c r="O400" i="1"/>
  <c r="S399" i="1"/>
  <c r="Q399" i="1"/>
  <c r="R399" i="1"/>
  <c r="P399" i="1"/>
  <c r="T398" i="1" l="1"/>
  <c r="O401" i="1"/>
  <c r="Q400" i="1"/>
  <c r="S400" i="1"/>
  <c r="P400" i="1"/>
  <c r="R400" i="1"/>
  <c r="T399" i="1" l="1"/>
  <c r="S401" i="1"/>
  <c r="O402" i="1"/>
  <c r="Q401" i="1"/>
  <c r="R401" i="1"/>
  <c r="P401" i="1"/>
  <c r="T400" i="1" l="1"/>
  <c r="O403" i="1"/>
  <c r="Q402" i="1"/>
  <c r="S402" i="1"/>
  <c r="P402" i="1"/>
  <c r="R402" i="1"/>
  <c r="T401" i="1" l="1"/>
  <c r="S403" i="1"/>
  <c r="O404" i="1"/>
  <c r="R403" i="1"/>
  <c r="P403" i="1"/>
  <c r="Q403" i="1"/>
  <c r="T402" i="1" l="1"/>
  <c r="O405" i="1"/>
  <c r="Q404" i="1"/>
  <c r="S404" i="1"/>
  <c r="P404" i="1"/>
  <c r="R404" i="1"/>
  <c r="T403" i="1" l="1"/>
  <c r="O406" i="1"/>
  <c r="S405" i="1"/>
  <c r="Q405" i="1"/>
  <c r="P405" i="1"/>
  <c r="R405" i="1"/>
  <c r="T404" i="1" l="1"/>
  <c r="O407" i="1"/>
  <c r="S406" i="1"/>
  <c r="P406" i="1"/>
  <c r="Q406" i="1"/>
  <c r="R406" i="1"/>
  <c r="T405" i="1" l="1"/>
  <c r="O408" i="1"/>
  <c r="S407" i="1"/>
  <c r="Q407" i="1"/>
  <c r="P407" i="1"/>
  <c r="R407" i="1"/>
  <c r="T406" i="1" l="1"/>
  <c r="O409" i="1"/>
  <c r="S408" i="1"/>
  <c r="R408" i="1"/>
  <c r="P408" i="1"/>
  <c r="Q408" i="1"/>
  <c r="T407" i="1" l="1"/>
  <c r="O410" i="1"/>
  <c r="S409" i="1"/>
  <c r="Q409" i="1"/>
  <c r="R409" i="1"/>
  <c r="P409" i="1"/>
  <c r="T408" i="1" l="1"/>
  <c r="O411" i="1"/>
  <c r="Q410" i="1"/>
  <c r="S410" i="1"/>
  <c r="R410" i="1"/>
  <c r="P410" i="1"/>
  <c r="T409" i="1" l="1"/>
  <c r="O412" i="1"/>
  <c r="S411" i="1"/>
  <c r="Q411" i="1"/>
  <c r="R411" i="1"/>
  <c r="P411" i="1"/>
  <c r="T410" i="1" l="1"/>
  <c r="O413" i="1"/>
  <c r="S412" i="1"/>
  <c r="Q412" i="1"/>
  <c r="R412" i="1"/>
  <c r="P412" i="1"/>
  <c r="T411" i="1" l="1"/>
  <c r="Q413" i="1"/>
  <c r="O414" i="1"/>
  <c r="R413" i="1"/>
  <c r="S413" i="1"/>
  <c r="P413" i="1"/>
  <c r="T412" i="1" l="1"/>
  <c r="O415" i="1"/>
  <c r="Q414" i="1"/>
  <c r="S414" i="1"/>
  <c r="R414" i="1"/>
  <c r="P414" i="1"/>
  <c r="T413" i="1" l="1"/>
  <c r="O416" i="1"/>
  <c r="Q415" i="1"/>
  <c r="P415" i="1"/>
  <c r="S415" i="1"/>
  <c r="R415" i="1"/>
  <c r="T414" i="1" l="1"/>
  <c r="O417" i="1"/>
  <c r="S416" i="1"/>
  <c r="Q416" i="1"/>
  <c r="R416" i="1"/>
  <c r="P416" i="1"/>
  <c r="T415" i="1" l="1"/>
  <c r="R417" i="1"/>
  <c r="O418" i="1"/>
  <c r="S417" i="1"/>
  <c r="Q417" i="1"/>
  <c r="P417" i="1"/>
  <c r="T416" i="1" l="1"/>
  <c r="R418" i="1"/>
  <c r="O419" i="1"/>
  <c r="S418" i="1"/>
  <c r="Q418" i="1"/>
  <c r="P418" i="1"/>
  <c r="T417" i="1" l="1"/>
  <c r="O420" i="1"/>
  <c r="S419" i="1"/>
  <c r="Q419" i="1"/>
  <c r="R419" i="1"/>
  <c r="P419" i="1"/>
  <c r="T418" i="1" l="1"/>
  <c r="O421" i="1"/>
  <c r="Q420" i="1"/>
  <c r="S420" i="1"/>
  <c r="R420" i="1"/>
  <c r="P420" i="1"/>
  <c r="T419" i="1" l="1"/>
  <c r="O422" i="1"/>
  <c r="S421" i="1"/>
  <c r="Q421" i="1"/>
  <c r="R421" i="1"/>
  <c r="P421" i="1"/>
  <c r="T420" i="1" l="1"/>
  <c r="O423" i="1"/>
  <c r="Q422" i="1"/>
  <c r="S422" i="1"/>
  <c r="P422" i="1"/>
  <c r="R422" i="1"/>
  <c r="T421" i="1" l="1"/>
  <c r="O424" i="1"/>
  <c r="S423" i="1"/>
  <c r="Q423" i="1"/>
  <c r="R423" i="1"/>
  <c r="P423" i="1"/>
  <c r="T422" i="1" l="1"/>
  <c r="O425" i="1"/>
  <c r="Q424" i="1"/>
  <c r="P424" i="1"/>
  <c r="S424" i="1"/>
  <c r="R424" i="1"/>
  <c r="T423" i="1" l="1"/>
  <c r="P425" i="1"/>
  <c r="O426" i="1"/>
  <c r="Q425" i="1"/>
  <c r="S425" i="1"/>
  <c r="R425" i="1"/>
  <c r="T424" i="1" l="1"/>
  <c r="O427" i="1"/>
  <c r="Q426" i="1"/>
  <c r="S426" i="1"/>
  <c r="R426" i="1"/>
  <c r="P426" i="1"/>
  <c r="T425" i="1" l="1"/>
  <c r="Q427" i="1"/>
  <c r="O428" i="1"/>
  <c r="S427" i="1"/>
  <c r="P427" i="1"/>
  <c r="R427" i="1"/>
  <c r="T426" i="1" l="1"/>
  <c r="O429" i="1"/>
  <c r="S428" i="1"/>
  <c r="Q428" i="1"/>
  <c r="P428" i="1"/>
  <c r="R428" i="1"/>
  <c r="T427" i="1" l="1"/>
  <c r="O430" i="1"/>
  <c r="S429" i="1"/>
  <c r="Q429" i="1"/>
  <c r="R429" i="1"/>
  <c r="P429" i="1"/>
  <c r="T428" i="1" l="1"/>
  <c r="O431" i="1"/>
  <c r="Q430" i="1"/>
  <c r="S430" i="1"/>
  <c r="R430" i="1"/>
  <c r="P430" i="1"/>
  <c r="T429" i="1" l="1"/>
  <c r="O432" i="1"/>
  <c r="Q431" i="1"/>
  <c r="S431" i="1"/>
  <c r="R431" i="1"/>
  <c r="P431" i="1"/>
  <c r="T430" i="1" l="1"/>
  <c r="O433" i="1"/>
  <c r="S432" i="1"/>
  <c r="Q432" i="1"/>
  <c r="R432" i="1"/>
  <c r="P432" i="1"/>
  <c r="T431" i="1" l="1"/>
  <c r="O434" i="1"/>
  <c r="S433" i="1"/>
  <c r="Q433" i="1"/>
  <c r="R433" i="1"/>
  <c r="P433" i="1"/>
  <c r="T432" i="1" l="1"/>
  <c r="O435" i="1"/>
  <c r="Q434" i="1"/>
  <c r="S434" i="1"/>
  <c r="R434" i="1"/>
  <c r="P434" i="1"/>
  <c r="T433" i="1" l="1"/>
  <c r="O436" i="1"/>
  <c r="S435" i="1"/>
  <c r="Q435" i="1"/>
  <c r="R435" i="1"/>
  <c r="P435" i="1"/>
  <c r="T434" i="1" l="1"/>
  <c r="Q436" i="1"/>
  <c r="O437" i="1"/>
  <c r="P436" i="1"/>
  <c r="S436" i="1"/>
  <c r="R436" i="1"/>
  <c r="T435" i="1" l="1"/>
  <c r="O438" i="1"/>
  <c r="Q437" i="1"/>
  <c r="R437" i="1"/>
  <c r="S437" i="1"/>
  <c r="P437" i="1"/>
  <c r="T436" i="1" l="1"/>
  <c r="O439" i="1"/>
  <c r="S438" i="1"/>
  <c r="R438" i="1"/>
  <c r="P438" i="1"/>
  <c r="Q438" i="1"/>
  <c r="T437" i="1" l="1"/>
  <c r="O440" i="1"/>
  <c r="R439" i="1"/>
  <c r="Q439" i="1"/>
  <c r="S439" i="1"/>
  <c r="P439" i="1"/>
  <c r="T438" i="1" l="1"/>
  <c r="O441" i="1"/>
  <c r="Q440" i="1"/>
  <c r="R440" i="1"/>
  <c r="S440" i="1"/>
  <c r="P440" i="1"/>
  <c r="T439" i="1" l="1"/>
  <c r="Q441" i="1"/>
  <c r="O442" i="1"/>
  <c r="S441" i="1"/>
  <c r="R441" i="1"/>
  <c r="P441" i="1"/>
  <c r="T440" i="1" l="1"/>
  <c r="O443" i="1"/>
  <c r="S442" i="1"/>
  <c r="Q442" i="1"/>
  <c r="R442" i="1"/>
  <c r="P442" i="1"/>
  <c r="T441" i="1" l="1"/>
  <c r="O444" i="1"/>
  <c r="S443" i="1"/>
  <c r="Q443" i="1"/>
  <c r="R443" i="1"/>
  <c r="P443" i="1"/>
  <c r="T442" i="1" l="1"/>
  <c r="O445" i="1"/>
  <c r="S444" i="1"/>
  <c r="R444" i="1"/>
  <c r="P444" i="1"/>
  <c r="Q444" i="1"/>
  <c r="T443" i="1" l="1"/>
  <c r="O446" i="1"/>
  <c r="S445" i="1"/>
  <c r="Q445" i="1"/>
  <c r="P445" i="1"/>
  <c r="R445" i="1"/>
  <c r="T444" i="1" l="1"/>
  <c r="O447" i="1"/>
  <c r="Q446" i="1"/>
  <c r="S446" i="1"/>
  <c r="P446" i="1"/>
  <c r="R446" i="1"/>
  <c r="T445" i="1" l="1"/>
  <c r="O448" i="1"/>
  <c r="S447" i="1"/>
  <c r="Q447" i="1"/>
  <c r="P447" i="1"/>
  <c r="R447" i="1"/>
  <c r="T446" i="1" l="1"/>
  <c r="O449" i="1"/>
  <c r="S448" i="1"/>
  <c r="Q448" i="1"/>
  <c r="P448" i="1"/>
  <c r="R448" i="1"/>
  <c r="T447" i="1" l="1"/>
  <c r="P449" i="1"/>
  <c r="O450" i="1"/>
  <c r="Q449" i="1"/>
  <c r="R449" i="1"/>
  <c r="S449" i="1"/>
  <c r="T448" i="1" l="1"/>
  <c r="O451" i="1"/>
  <c r="Q450" i="1"/>
  <c r="R450" i="1"/>
  <c r="S450" i="1"/>
  <c r="P450" i="1"/>
  <c r="T449" i="1" l="1"/>
  <c r="Q451" i="1"/>
  <c r="O452" i="1"/>
  <c r="S451" i="1"/>
  <c r="R451" i="1"/>
  <c r="P451" i="1"/>
  <c r="T450" i="1" l="1"/>
  <c r="O453" i="1"/>
  <c r="S452" i="1"/>
  <c r="Q452" i="1"/>
  <c r="R452" i="1"/>
  <c r="P452" i="1"/>
  <c r="T451" i="1" l="1"/>
  <c r="O454" i="1"/>
  <c r="S453" i="1"/>
  <c r="Q453" i="1"/>
  <c r="P453" i="1"/>
  <c r="R453" i="1"/>
  <c r="T452" i="1" l="1"/>
  <c r="O455" i="1"/>
  <c r="S454" i="1"/>
  <c r="R454" i="1"/>
  <c r="Q454" i="1"/>
  <c r="P454" i="1"/>
  <c r="T453" i="1" l="1"/>
  <c r="O456" i="1"/>
  <c r="R455" i="1"/>
  <c r="Q455" i="1"/>
  <c r="S455" i="1"/>
  <c r="P455" i="1"/>
  <c r="T454" i="1" l="1"/>
  <c r="O457" i="1"/>
  <c r="Q456" i="1"/>
  <c r="S456" i="1"/>
  <c r="R456" i="1"/>
  <c r="P456" i="1"/>
  <c r="T455" i="1" l="1"/>
  <c r="R457" i="1"/>
  <c r="O458" i="1"/>
  <c r="Q457" i="1"/>
  <c r="S457" i="1"/>
  <c r="P457" i="1"/>
  <c r="T456" i="1" l="1"/>
  <c r="O459" i="1"/>
  <c r="S458" i="1"/>
  <c r="Q458" i="1"/>
  <c r="P458" i="1"/>
  <c r="R458" i="1"/>
  <c r="T457" i="1" l="1"/>
  <c r="O460" i="1"/>
  <c r="S459" i="1"/>
  <c r="R459" i="1"/>
  <c r="Q459" i="1"/>
  <c r="P459" i="1"/>
  <c r="T458" i="1" l="1"/>
  <c r="O461" i="1"/>
  <c r="Q460" i="1"/>
  <c r="S460" i="1"/>
  <c r="R460" i="1"/>
  <c r="P460" i="1"/>
  <c r="T459" i="1" l="1"/>
  <c r="O462" i="1"/>
  <c r="R461" i="1"/>
  <c r="Q461" i="1"/>
  <c r="S461" i="1"/>
  <c r="P461" i="1"/>
  <c r="T460" i="1" l="1"/>
  <c r="O463" i="1"/>
  <c r="Q462" i="1"/>
  <c r="R462" i="1"/>
  <c r="S462" i="1"/>
  <c r="P462" i="1"/>
  <c r="T461" i="1" l="1"/>
  <c r="O464" i="1"/>
  <c r="Q463" i="1"/>
  <c r="R463" i="1"/>
  <c r="S463" i="1"/>
  <c r="P463" i="1"/>
  <c r="T462" i="1" l="1"/>
  <c r="O465" i="1"/>
  <c r="Q464" i="1"/>
  <c r="S464" i="1"/>
  <c r="R464" i="1"/>
  <c r="P464" i="1"/>
  <c r="T463" i="1" l="1"/>
  <c r="O466" i="1"/>
  <c r="S465" i="1"/>
  <c r="Q465" i="1"/>
  <c r="R465" i="1"/>
  <c r="P465" i="1"/>
  <c r="T464" i="1" l="1"/>
  <c r="O467" i="1"/>
  <c r="Q466" i="1"/>
  <c r="R466" i="1"/>
  <c r="S466" i="1"/>
  <c r="P466" i="1"/>
  <c r="T465" i="1" l="1"/>
  <c r="O468" i="1"/>
  <c r="Q467" i="1"/>
  <c r="P467" i="1"/>
  <c r="S467" i="1"/>
  <c r="R467" i="1"/>
  <c r="T466" i="1" l="1"/>
  <c r="O469" i="1"/>
  <c r="R468" i="1"/>
  <c r="S468" i="1"/>
  <c r="Q468" i="1"/>
  <c r="P468" i="1"/>
  <c r="T467" i="1" l="1"/>
  <c r="O470" i="1"/>
  <c r="Q469" i="1"/>
  <c r="S469" i="1"/>
  <c r="R469" i="1"/>
  <c r="P469" i="1"/>
  <c r="T468" i="1" l="1"/>
  <c r="O471" i="1"/>
  <c r="S470" i="1"/>
  <c r="P470" i="1"/>
  <c r="Q470" i="1"/>
  <c r="R470" i="1"/>
  <c r="T469" i="1" l="1"/>
  <c r="O472" i="1"/>
  <c r="S471" i="1"/>
  <c r="Q471" i="1"/>
  <c r="R471" i="1"/>
  <c r="P471" i="1"/>
  <c r="T470" i="1" l="1"/>
  <c r="P472" i="1"/>
  <c r="O473" i="1"/>
  <c r="S472" i="1"/>
  <c r="Q472" i="1"/>
  <c r="R472" i="1"/>
  <c r="T471" i="1" l="1"/>
  <c r="O474" i="1"/>
  <c r="Q473" i="1"/>
  <c r="S473" i="1"/>
  <c r="R473" i="1"/>
  <c r="P473" i="1"/>
  <c r="T472" i="1" l="1"/>
  <c r="O475" i="1"/>
  <c r="Q474" i="1"/>
  <c r="P474" i="1"/>
  <c r="R474" i="1"/>
  <c r="S474" i="1"/>
  <c r="T473" i="1" l="1"/>
  <c r="O476" i="1"/>
  <c r="Q475" i="1"/>
  <c r="S475" i="1"/>
  <c r="R475" i="1"/>
  <c r="P475" i="1"/>
  <c r="T474" i="1" l="1"/>
  <c r="O477" i="1"/>
  <c r="S476" i="1"/>
  <c r="Q476" i="1"/>
  <c r="R476" i="1"/>
  <c r="P476" i="1"/>
  <c r="T475" i="1" l="1"/>
  <c r="O478" i="1"/>
  <c r="S477" i="1"/>
  <c r="Q477" i="1"/>
  <c r="R477" i="1"/>
  <c r="P477" i="1"/>
  <c r="T476" i="1" l="1"/>
  <c r="O479" i="1"/>
  <c r="S478" i="1"/>
  <c r="Q478" i="1"/>
  <c r="P478" i="1"/>
  <c r="R478" i="1"/>
  <c r="T477" i="1" l="1"/>
  <c r="O480" i="1"/>
  <c r="S479" i="1"/>
  <c r="R479" i="1"/>
  <c r="Q479" i="1"/>
  <c r="P479" i="1"/>
  <c r="T478" i="1" l="1"/>
  <c r="O481" i="1"/>
  <c r="S480" i="1"/>
  <c r="Q480" i="1"/>
  <c r="P480" i="1"/>
  <c r="R480" i="1"/>
  <c r="T479" i="1" l="1"/>
  <c r="O482" i="1"/>
  <c r="Q481" i="1"/>
  <c r="S481" i="1"/>
  <c r="R481" i="1"/>
  <c r="P481" i="1"/>
  <c r="T480" i="1" l="1"/>
  <c r="O483" i="1"/>
  <c r="S482" i="1"/>
  <c r="Q482" i="1"/>
  <c r="R482" i="1"/>
  <c r="P482" i="1"/>
  <c r="T481" i="1" l="1"/>
  <c r="O484" i="1"/>
  <c r="Q483" i="1"/>
  <c r="S483" i="1"/>
  <c r="R483" i="1"/>
  <c r="P483" i="1"/>
  <c r="T482" i="1" l="1"/>
  <c r="O485" i="1"/>
  <c r="S484" i="1"/>
  <c r="R484" i="1"/>
  <c r="Q484" i="1"/>
  <c r="P484" i="1"/>
  <c r="T483" i="1" l="1"/>
  <c r="O486" i="1"/>
  <c r="Q485" i="1"/>
  <c r="S485" i="1"/>
  <c r="R485" i="1"/>
  <c r="P485" i="1"/>
  <c r="T484" i="1" l="1"/>
  <c r="P486" i="1"/>
  <c r="O487" i="1"/>
  <c r="Q486" i="1"/>
  <c r="S486" i="1"/>
  <c r="R486" i="1"/>
  <c r="T485" i="1" l="1"/>
  <c r="P487" i="1"/>
  <c r="O488" i="1"/>
  <c r="Q487" i="1"/>
  <c r="S487" i="1"/>
  <c r="R487" i="1"/>
  <c r="T486" i="1" l="1"/>
  <c r="S488" i="1"/>
  <c r="O489" i="1"/>
  <c r="Q488" i="1"/>
  <c r="R488" i="1"/>
  <c r="P488" i="1"/>
  <c r="T487" i="1" l="1"/>
  <c r="Q489" i="1"/>
  <c r="O490" i="1"/>
  <c r="S489" i="1"/>
  <c r="R489" i="1"/>
  <c r="P489" i="1"/>
  <c r="T488" i="1" l="1"/>
  <c r="O491" i="1"/>
  <c r="R490" i="1"/>
  <c r="S490" i="1"/>
  <c r="Q490" i="1"/>
  <c r="P490" i="1"/>
  <c r="T489" i="1" l="1"/>
  <c r="O492" i="1"/>
  <c r="S491" i="1"/>
  <c r="Q491" i="1"/>
  <c r="R491" i="1"/>
  <c r="P491" i="1"/>
  <c r="T490" i="1" l="1"/>
  <c r="O493" i="1"/>
  <c r="S492" i="1"/>
  <c r="Q492" i="1"/>
  <c r="R492" i="1"/>
  <c r="P492" i="1"/>
  <c r="T491" i="1" l="1"/>
  <c r="O494" i="1"/>
  <c r="S493" i="1"/>
  <c r="Q493" i="1"/>
  <c r="R493" i="1"/>
  <c r="P493" i="1"/>
  <c r="T492" i="1" l="1"/>
  <c r="O495" i="1"/>
  <c r="S494" i="1"/>
  <c r="Q494" i="1"/>
  <c r="R494" i="1"/>
  <c r="P494" i="1"/>
  <c r="T493" i="1" l="1"/>
  <c r="O496" i="1"/>
  <c r="Q495" i="1"/>
  <c r="R495" i="1"/>
  <c r="S495" i="1"/>
  <c r="P495" i="1"/>
  <c r="T494" i="1" l="1"/>
  <c r="O497" i="1"/>
  <c r="Q496" i="1"/>
  <c r="S496" i="1"/>
  <c r="P496" i="1"/>
  <c r="R496" i="1"/>
  <c r="T495" i="1" l="1"/>
  <c r="O498" i="1"/>
  <c r="R497" i="1"/>
  <c r="P497" i="1"/>
  <c r="Q497" i="1"/>
  <c r="S497" i="1"/>
  <c r="T496" i="1" l="1"/>
  <c r="O499" i="1"/>
  <c r="Q498" i="1"/>
  <c r="S498" i="1"/>
  <c r="R498" i="1"/>
  <c r="P498" i="1"/>
  <c r="T497" i="1" l="1"/>
  <c r="O500" i="1"/>
  <c r="S499" i="1"/>
  <c r="P499" i="1"/>
  <c r="Q499" i="1"/>
  <c r="R499" i="1"/>
  <c r="T498" i="1" l="1"/>
  <c r="O501" i="1"/>
  <c r="S500" i="1"/>
  <c r="P500" i="1"/>
  <c r="Q500" i="1"/>
  <c r="R500" i="1"/>
  <c r="T499" i="1" l="1"/>
  <c r="O502" i="1"/>
  <c r="Q501" i="1"/>
  <c r="S501" i="1"/>
  <c r="R501" i="1"/>
  <c r="P501" i="1"/>
  <c r="T500" i="1" l="1"/>
  <c r="O503" i="1"/>
  <c r="S502" i="1"/>
  <c r="Q502" i="1"/>
  <c r="R502" i="1"/>
  <c r="P502" i="1"/>
  <c r="T501" i="1" l="1"/>
  <c r="S503" i="1"/>
  <c r="Q503" i="1"/>
  <c r="P503" i="1"/>
  <c r="R503" i="1"/>
  <c r="T502" i="1" l="1"/>
  <c r="U4" i="1" s="1"/>
</calcChain>
</file>

<file path=xl/comments1.xml><?xml version="1.0" encoding="utf-8"?>
<comments xmlns="http://schemas.openxmlformats.org/spreadsheetml/2006/main">
  <authors>
    <author>Mark Wolters</author>
  </authors>
  <commentList>
    <comment ref="K1" authorId="0" shapeId="0">
      <text>
        <r>
          <rPr>
            <b/>
            <sz val="9"/>
            <color indexed="81"/>
            <rFont val="Tahoma"/>
            <charset val="1"/>
          </rPr>
          <t>Mark Wolters:</t>
        </r>
        <r>
          <rPr>
            <sz val="9"/>
            <color indexed="81"/>
            <rFont val="Tahoma"/>
            <charset val="1"/>
          </rPr>
          <t xml:space="preserve">
Hidden columns L through W contain the calculations.</t>
        </r>
      </text>
    </comment>
    <comment ref="T3" authorId="0" shapeId="0">
      <text>
        <r>
          <rPr>
            <b/>
            <sz val="9"/>
            <color indexed="81"/>
            <rFont val="Tahoma"/>
            <family val="2"/>
          </rPr>
          <t>Mark Wolters:</t>
        </r>
        <r>
          <rPr>
            <sz val="9"/>
            <color indexed="81"/>
            <rFont val="Tahoma"/>
            <family val="2"/>
          </rPr>
          <t xml:space="preserve">
integration by trapezoidal rule, unequal grid spacing</t>
        </r>
      </text>
    </comment>
    <comment ref="H37" authorId="0" shapeId="0">
      <text>
        <r>
          <rPr>
            <b/>
            <sz val="9"/>
            <color indexed="81"/>
            <rFont val="Tahoma"/>
            <family val="2"/>
          </rPr>
          <t>Mark Wolters:</t>
        </r>
        <r>
          <rPr>
            <sz val="9"/>
            <color indexed="81"/>
            <rFont val="Tahoma"/>
            <family val="2"/>
          </rPr>
          <t xml:space="preserve">
False positive rate. It is the area under the blue PDF to the right of the threshold.</t>
        </r>
      </text>
    </comment>
    <comment ref="H38" authorId="0" shapeId="0">
      <text>
        <r>
          <rPr>
            <b/>
            <sz val="9"/>
            <color indexed="81"/>
            <rFont val="Tahoma"/>
            <family val="2"/>
          </rPr>
          <t>Mark Wolters:</t>
        </r>
        <r>
          <rPr>
            <sz val="9"/>
            <color indexed="81"/>
            <rFont val="Tahoma"/>
            <family val="2"/>
          </rPr>
          <t xml:space="preserve">
True positive rate.  It is the area under the orange PDF to the right of the threshold.</t>
        </r>
      </text>
    </comment>
  </commentList>
</comments>
</file>

<file path=xl/sharedStrings.xml><?xml version="1.0" encoding="utf-8"?>
<sst xmlns="http://schemas.openxmlformats.org/spreadsheetml/2006/main" count="37" uniqueCount="34">
  <si>
    <t>CALCULATION AREA</t>
  </si>
  <si>
    <t>mu0 scrollbar:</t>
  </si>
  <si>
    <t>sig0 scrollbar:</t>
  </si>
  <si>
    <t>mu1 scrollbar:</t>
  </si>
  <si>
    <t>sig1 scrollbar:</t>
  </si>
  <si>
    <t>t scrollbar:</t>
  </si>
  <si>
    <t>xmin</t>
  </si>
  <si>
    <t>xmax</t>
  </si>
  <si>
    <t>sdmin</t>
  </si>
  <si>
    <t>sdmax</t>
  </si>
  <si>
    <t>tmin</t>
  </si>
  <si>
    <t>fs_control</t>
  </si>
  <si>
    <t>fs_case</t>
  </si>
  <si>
    <t>x</t>
  </si>
  <si>
    <t>tmax</t>
  </si>
  <si>
    <t>ngrid</t>
  </si>
  <si>
    <t>tstep</t>
  </si>
  <si>
    <t>FPR</t>
  </si>
  <si>
    <t>TPR</t>
  </si>
  <si>
    <t>for plotting threshold</t>
  </si>
  <si>
    <t>fx</t>
  </si>
  <si>
    <t>peak0</t>
  </si>
  <si>
    <t>peak1</t>
  </si>
  <si>
    <t>FPR(t):</t>
  </si>
  <si>
    <t>TPR(t):</t>
  </si>
  <si>
    <t>AUC:</t>
  </si>
  <si>
    <t>AUC</t>
  </si>
  <si>
    <t>trapz_term</t>
  </si>
  <si>
    <t>Score distribution of class 0 (controls)</t>
  </si>
  <si>
    <t>Score distribution of class 1 (cases)</t>
  </si>
  <si>
    <t>t</t>
  </si>
  <si>
    <t>mean</t>
  </si>
  <si>
    <t>st. dev.</t>
  </si>
  <si>
    <t>Threshold choice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</si>
</sst>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7">
    <font>
      <sz val="11"/>
      <color theme="1"/>
      <name val="Calibri"/>
      <family val="2"/>
      <scheme val="minor"/>
    </font>
    <font>
      <b/>
      <sz val="11"/>
      <color theme="1"/>
      <name val="Calibri"/>
      <family val="2"/>
      <scheme val="minor"/>
    </font>
    <font>
      <sz val="11"/>
      <color theme="1"/>
      <name val="Calibri"/>
      <family val="1"/>
      <charset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6">
    <xf numFmtId="0" fontId="0" fillId="0" borderId="0" xfId="0"/>
    <xf numFmtId="0" fontId="0" fillId="2" borderId="0" xfId="0" applyFill="1"/>
    <xf numFmtId="0" fontId="0" fillId="2" borderId="0" xfId="0" applyFill="1" applyAlignment="1">
      <alignment horizontal="right"/>
    </xf>
    <xf numFmtId="164" fontId="0" fillId="2" borderId="0" xfId="0" applyNumberFormat="1" applyFill="1"/>
    <xf numFmtId="0" fontId="0" fillId="3" borderId="1" xfId="0" applyFont="1" applyFill="1" applyBorder="1" applyAlignment="1">
      <alignment horizontal="right"/>
    </xf>
    <xf numFmtId="0" fontId="0" fillId="3" borderId="2" xfId="0" applyFill="1" applyBorder="1"/>
    <xf numFmtId="2" fontId="0" fillId="3" borderId="3" xfId="0" applyNumberFormat="1" applyFill="1" applyBorder="1"/>
    <xf numFmtId="0" fontId="0" fillId="3" borderId="4" xfId="0" applyFont="1" applyFill="1" applyBorder="1" applyAlignment="1">
      <alignment horizontal="right"/>
    </xf>
    <xf numFmtId="0" fontId="0" fillId="3" borderId="5" xfId="0" applyFill="1" applyBorder="1"/>
    <xf numFmtId="2" fontId="0" fillId="3" borderId="6" xfId="0" applyNumberFormat="1" applyFill="1" applyBorder="1"/>
    <xf numFmtId="0" fontId="2" fillId="3" borderId="7" xfId="0" applyFont="1" applyFill="1" applyBorder="1" applyAlignment="1">
      <alignment horizontal="right"/>
    </xf>
    <xf numFmtId="0" fontId="0" fillId="3" borderId="8" xfId="0" applyFill="1" applyBorder="1"/>
    <xf numFmtId="2" fontId="0" fillId="3" borderId="9" xfId="0" applyNumberFormat="1" applyFill="1" applyBorder="1"/>
    <xf numFmtId="0" fontId="1" fillId="3" borderId="7" xfId="0" applyFont="1" applyFill="1" applyBorder="1" applyAlignment="1">
      <alignment horizontal="left"/>
    </xf>
    <xf numFmtId="0" fontId="1" fillId="3" borderId="8" xfId="0" applyFont="1" applyFill="1" applyBorder="1" applyAlignment="1">
      <alignment horizontal="left"/>
    </xf>
    <xf numFmtId="0" fontId="1" fillId="3" borderId="9"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FFFE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Class-specific</a:t>
            </a:r>
            <a:r>
              <a:rPr lang="en-US" baseline="0"/>
              <a:t> score PDFs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3936404084357991E-2"/>
          <c:y val="0.13352339503039942"/>
          <c:w val="0.91570042295013587"/>
          <c:h val="0.64747073469063898"/>
        </c:manualLayout>
      </c:layout>
      <c:scatterChart>
        <c:scatterStyle val="smoothMarker"/>
        <c:varyColors val="0"/>
        <c:ser>
          <c:idx val="0"/>
          <c:order val="0"/>
          <c:tx>
            <c:v>Class 0</c:v>
          </c:tx>
          <c:spPr>
            <a:ln w="19050" cap="rnd">
              <a:solidFill>
                <a:schemeClr val="accent1"/>
              </a:solidFill>
              <a:round/>
            </a:ln>
            <a:effectLst/>
          </c:spPr>
          <c:marker>
            <c:symbol val="none"/>
          </c:marker>
          <c:xVal>
            <c:numRef>
              <c:f>Sheet1!$O$4:$O$503</c:f>
              <c:numCache>
                <c:formatCode>General</c:formatCode>
                <c:ptCount val="500"/>
                <c:pt idx="0">
                  <c:v>-9</c:v>
                </c:pt>
                <c:pt idx="1">
                  <c:v>-8.9639278557114235</c:v>
                </c:pt>
                <c:pt idx="2">
                  <c:v>-8.927855711422847</c:v>
                </c:pt>
                <c:pt idx="3">
                  <c:v>-8.8917835671342704</c:v>
                </c:pt>
                <c:pt idx="4">
                  <c:v>-8.8557114228456939</c:v>
                </c:pt>
                <c:pt idx="5">
                  <c:v>-8.8196392785571174</c:v>
                </c:pt>
                <c:pt idx="6">
                  <c:v>-8.7835671342685409</c:v>
                </c:pt>
                <c:pt idx="7">
                  <c:v>-8.7474949899799643</c:v>
                </c:pt>
                <c:pt idx="8">
                  <c:v>-8.7114228456913878</c:v>
                </c:pt>
                <c:pt idx="9">
                  <c:v>-8.6753507014028113</c:v>
                </c:pt>
                <c:pt idx="10">
                  <c:v>-8.6392785571142348</c:v>
                </c:pt>
                <c:pt idx="11">
                  <c:v>-8.6032064128256582</c:v>
                </c:pt>
                <c:pt idx="12">
                  <c:v>-8.5671342685370817</c:v>
                </c:pt>
                <c:pt idx="13">
                  <c:v>-8.5310621242485052</c:v>
                </c:pt>
                <c:pt idx="14">
                  <c:v>-8.4949899799599287</c:v>
                </c:pt>
                <c:pt idx="15">
                  <c:v>-8.4589178356713521</c:v>
                </c:pt>
                <c:pt idx="16">
                  <c:v>-8.4228456913827756</c:v>
                </c:pt>
                <c:pt idx="17">
                  <c:v>-8.3867735470941991</c:v>
                </c:pt>
                <c:pt idx="18">
                  <c:v>-8.3507014028056226</c:v>
                </c:pt>
                <c:pt idx="19">
                  <c:v>-8.314629258517046</c:v>
                </c:pt>
                <c:pt idx="20">
                  <c:v>-8.2785571142284695</c:v>
                </c:pt>
                <c:pt idx="21">
                  <c:v>-8.242484969939893</c:v>
                </c:pt>
                <c:pt idx="22">
                  <c:v>-8.2064128256513165</c:v>
                </c:pt>
                <c:pt idx="23">
                  <c:v>-8.1703406813627399</c:v>
                </c:pt>
                <c:pt idx="24">
                  <c:v>-8.1342685370741634</c:v>
                </c:pt>
                <c:pt idx="25">
                  <c:v>-8.0981963927855869</c:v>
                </c:pt>
                <c:pt idx="26">
                  <c:v>-8.0621242484970104</c:v>
                </c:pt>
                <c:pt idx="27">
                  <c:v>-8.0260521042084338</c:v>
                </c:pt>
                <c:pt idx="28">
                  <c:v>-7.9899799599198564</c:v>
                </c:pt>
                <c:pt idx="29">
                  <c:v>-7.953907815631279</c:v>
                </c:pt>
                <c:pt idx="30">
                  <c:v>-7.9178356713427016</c:v>
                </c:pt>
                <c:pt idx="31">
                  <c:v>-7.8817635270541242</c:v>
                </c:pt>
                <c:pt idx="32">
                  <c:v>-7.8456913827655468</c:v>
                </c:pt>
                <c:pt idx="33">
                  <c:v>-7.8096192384769694</c:v>
                </c:pt>
                <c:pt idx="34">
                  <c:v>-7.773547094188392</c:v>
                </c:pt>
                <c:pt idx="35">
                  <c:v>-7.7374749498998145</c:v>
                </c:pt>
                <c:pt idx="36">
                  <c:v>-7.7014028056112371</c:v>
                </c:pt>
                <c:pt idx="37">
                  <c:v>-7.6653306613226597</c:v>
                </c:pt>
                <c:pt idx="38">
                  <c:v>-7.6292585170340823</c:v>
                </c:pt>
                <c:pt idx="39">
                  <c:v>-7.5931863727455049</c:v>
                </c:pt>
                <c:pt idx="40">
                  <c:v>-7.5571142284569275</c:v>
                </c:pt>
                <c:pt idx="41">
                  <c:v>-7.5210420841683501</c:v>
                </c:pt>
                <c:pt idx="42">
                  <c:v>-7.4849699398797727</c:v>
                </c:pt>
                <c:pt idx="43">
                  <c:v>-7.4488977955911952</c:v>
                </c:pt>
                <c:pt idx="44">
                  <c:v>-7.4128256513026178</c:v>
                </c:pt>
                <c:pt idx="45">
                  <c:v>-7.3767535070140404</c:v>
                </c:pt>
                <c:pt idx="46">
                  <c:v>-7.340681362725463</c:v>
                </c:pt>
                <c:pt idx="47">
                  <c:v>-7.3046092184368856</c:v>
                </c:pt>
                <c:pt idx="48">
                  <c:v>-7.2685370741483082</c:v>
                </c:pt>
                <c:pt idx="49">
                  <c:v>-7.2324649298597308</c:v>
                </c:pt>
                <c:pt idx="50">
                  <c:v>-7.1963927855711534</c:v>
                </c:pt>
                <c:pt idx="51">
                  <c:v>-7.1603206412825759</c:v>
                </c:pt>
                <c:pt idx="52">
                  <c:v>-7.1242484969939985</c:v>
                </c:pt>
                <c:pt idx="53">
                  <c:v>-7.0881763527054211</c:v>
                </c:pt>
                <c:pt idx="54">
                  <c:v>-7.0521042084168437</c:v>
                </c:pt>
                <c:pt idx="55">
                  <c:v>-7.0160320641282663</c:v>
                </c:pt>
                <c:pt idx="56">
                  <c:v>-6.9799599198396889</c:v>
                </c:pt>
                <c:pt idx="57">
                  <c:v>-6.9438877755511115</c:v>
                </c:pt>
                <c:pt idx="58">
                  <c:v>-6.9078156312625341</c:v>
                </c:pt>
                <c:pt idx="59">
                  <c:v>-6.8717434869739566</c:v>
                </c:pt>
                <c:pt idx="60">
                  <c:v>-6.8356713426853792</c:v>
                </c:pt>
                <c:pt idx="61">
                  <c:v>-6.7995991983968018</c:v>
                </c:pt>
                <c:pt idx="62">
                  <c:v>-6.7635270541082244</c:v>
                </c:pt>
                <c:pt idx="63">
                  <c:v>-6.727454909819647</c:v>
                </c:pt>
                <c:pt idx="64">
                  <c:v>-6.6913827655310696</c:v>
                </c:pt>
                <c:pt idx="65">
                  <c:v>-6.6553106212424922</c:v>
                </c:pt>
                <c:pt idx="66">
                  <c:v>-6.6192384769539148</c:v>
                </c:pt>
                <c:pt idx="67">
                  <c:v>-6.5831663326653374</c:v>
                </c:pt>
                <c:pt idx="68">
                  <c:v>-6.5470941883767599</c:v>
                </c:pt>
                <c:pt idx="69">
                  <c:v>-6.5110220440881825</c:v>
                </c:pt>
                <c:pt idx="70">
                  <c:v>-6.4749498997996051</c:v>
                </c:pt>
                <c:pt idx="71">
                  <c:v>-6.4388777555110277</c:v>
                </c:pt>
                <c:pt idx="72">
                  <c:v>-6.4028056112224503</c:v>
                </c:pt>
                <c:pt idx="73">
                  <c:v>-6.3667334669338729</c:v>
                </c:pt>
                <c:pt idx="74">
                  <c:v>-6.3306613226452955</c:v>
                </c:pt>
                <c:pt idx="75">
                  <c:v>-6.2945891783567181</c:v>
                </c:pt>
                <c:pt idx="76">
                  <c:v>-6.2585170340681406</c:v>
                </c:pt>
                <c:pt idx="77">
                  <c:v>-6.2224448897795632</c:v>
                </c:pt>
                <c:pt idx="78">
                  <c:v>-6.1863727454909858</c:v>
                </c:pt>
                <c:pt idx="79">
                  <c:v>-6.1503006012024084</c:v>
                </c:pt>
                <c:pt idx="80">
                  <c:v>-6.114228456913831</c:v>
                </c:pt>
                <c:pt idx="81">
                  <c:v>-6.0781563126252536</c:v>
                </c:pt>
                <c:pt idx="82">
                  <c:v>-6.0420841683366762</c:v>
                </c:pt>
                <c:pt idx="83">
                  <c:v>-6.0060120240480988</c:v>
                </c:pt>
                <c:pt idx="84">
                  <c:v>-5.9699398797595213</c:v>
                </c:pt>
                <c:pt idx="85">
                  <c:v>-5.9338677354709439</c:v>
                </c:pt>
                <c:pt idx="86">
                  <c:v>-5.8977955911823665</c:v>
                </c:pt>
                <c:pt idx="87">
                  <c:v>-5.8617234468937891</c:v>
                </c:pt>
                <c:pt idx="88">
                  <c:v>-5.8256513026052117</c:v>
                </c:pt>
                <c:pt idx="89">
                  <c:v>-5.7895791583166343</c:v>
                </c:pt>
                <c:pt idx="90">
                  <c:v>-5.7535070140280569</c:v>
                </c:pt>
                <c:pt idx="91">
                  <c:v>-5.7174348697394795</c:v>
                </c:pt>
                <c:pt idx="92">
                  <c:v>-5.681362725450902</c:v>
                </c:pt>
                <c:pt idx="93">
                  <c:v>-5.6452905811623246</c:v>
                </c:pt>
                <c:pt idx="94">
                  <c:v>-5.6092184368737472</c:v>
                </c:pt>
                <c:pt idx="95">
                  <c:v>-5.5731462925851698</c:v>
                </c:pt>
                <c:pt idx="96">
                  <c:v>-5.5370741482965924</c:v>
                </c:pt>
                <c:pt idx="97">
                  <c:v>-5.501002004008015</c:v>
                </c:pt>
                <c:pt idx="98">
                  <c:v>-5.4649298597194376</c:v>
                </c:pt>
                <c:pt idx="99">
                  <c:v>-5.4288577154308602</c:v>
                </c:pt>
                <c:pt idx="100">
                  <c:v>-5.3927855711422827</c:v>
                </c:pt>
                <c:pt idx="101">
                  <c:v>-5.3567134268537053</c:v>
                </c:pt>
                <c:pt idx="102">
                  <c:v>-5.3206412825651279</c:v>
                </c:pt>
                <c:pt idx="103">
                  <c:v>-5.2845691382765505</c:v>
                </c:pt>
                <c:pt idx="104">
                  <c:v>-5.2484969939879731</c:v>
                </c:pt>
                <c:pt idx="105">
                  <c:v>-5.2124248496993957</c:v>
                </c:pt>
                <c:pt idx="106">
                  <c:v>-5.1763527054108183</c:v>
                </c:pt>
                <c:pt idx="107">
                  <c:v>-5.1402805611222409</c:v>
                </c:pt>
                <c:pt idx="108">
                  <c:v>-5.1042084168336634</c:v>
                </c:pt>
                <c:pt idx="109">
                  <c:v>-5.068136272545086</c:v>
                </c:pt>
                <c:pt idx="110">
                  <c:v>-5.0320641282565086</c:v>
                </c:pt>
                <c:pt idx="111">
                  <c:v>-4.9959919839679312</c:v>
                </c:pt>
                <c:pt idx="112">
                  <c:v>-4.9599198396793538</c:v>
                </c:pt>
                <c:pt idx="113">
                  <c:v>-4.9238476953907764</c:v>
                </c:pt>
                <c:pt idx="114">
                  <c:v>-4.887775551102199</c:v>
                </c:pt>
                <c:pt idx="115">
                  <c:v>-4.8517034068136216</c:v>
                </c:pt>
                <c:pt idx="116">
                  <c:v>-4.8156312625250441</c:v>
                </c:pt>
                <c:pt idx="117">
                  <c:v>-4.7795591182364667</c:v>
                </c:pt>
                <c:pt idx="118">
                  <c:v>-4.7434869739478893</c:v>
                </c:pt>
                <c:pt idx="119">
                  <c:v>-4.7074148296593119</c:v>
                </c:pt>
                <c:pt idx="120">
                  <c:v>-4.6713426853707345</c:v>
                </c:pt>
                <c:pt idx="121">
                  <c:v>-4.6352705410821571</c:v>
                </c:pt>
                <c:pt idx="122">
                  <c:v>-4.5991983967935797</c:v>
                </c:pt>
                <c:pt idx="123">
                  <c:v>-4.5631262525050023</c:v>
                </c:pt>
                <c:pt idx="124">
                  <c:v>-4.5270541082164248</c:v>
                </c:pt>
                <c:pt idx="125">
                  <c:v>-4.4909819639278474</c:v>
                </c:pt>
                <c:pt idx="126">
                  <c:v>-4.45490981963927</c:v>
                </c:pt>
                <c:pt idx="127">
                  <c:v>-4.4188376753506926</c:v>
                </c:pt>
                <c:pt idx="128">
                  <c:v>-4.3827655310621152</c:v>
                </c:pt>
                <c:pt idx="129">
                  <c:v>-4.3466933867735378</c:v>
                </c:pt>
                <c:pt idx="130">
                  <c:v>-4.3106212424849604</c:v>
                </c:pt>
                <c:pt idx="131">
                  <c:v>-4.274549098196383</c:v>
                </c:pt>
                <c:pt idx="132">
                  <c:v>-4.2384769539078055</c:v>
                </c:pt>
                <c:pt idx="133">
                  <c:v>-4.2024048096192281</c:v>
                </c:pt>
                <c:pt idx="134">
                  <c:v>-4.1663326653306507</c:v>
                </c:pt>
                <c:pt idx="135">
                  <c:v>-4.1302605210420733</c:v>
                </c:pt>
                <c:pt idx="136">
                  <c:v>-4.0941883767534959</c:v>
                </c:pt>
                <c:pt idx="137">
                  <c:v>-4.0581162324649185</c:v>
                </c:pt>
                <c:pt idx="138">
                  <c:v>-4.0220440881763411</c:v>
                </c:pt>
                <c:pt idx="139">
                  <c:v>-3.9859719438877641</c:v>
                </c:pt>
                <c:pt idx="140">
                  <c:v>-3.9498997995991871</c:v>
                </c:pt>
                <c:pt idx="141">
                  <c:v>-3.9138276553106102</c:v>
                </c:pt>
                <c:pt idx="142">
                  <c:v>-3.8777555110220332</c:v>
                </c:pt>
                <c:pt idx="143">
                  <c:v>-3.8416833667334562</c:v>
                </c:pt>
                <c:pt idx="144">
                  <c:v>-3.8056112224448793</c:v>
                </c:pt>
                <c:pt idx="145">
                  <c:v>-3.7695390781563023</c:v>
                </c:pt>
                <c:pt idx="146">
                  <c:v>-3.7334669338677253</c:v>
                </c:pt>
                <c:pt idx="147">
                  <c:v>-3.6973947895791484</c:v>
                </c:pt>
                <c:pt idx="148">
                  <c:v>-3.6613226452905714</c:v>
                </c:pt>
                <c:pt idx="149">
                  <c:v>-3.6252505010019944</c:v>
                </c:pt>
                <c:pt idx="150">
                  <c:v>-3.5891783567134175</c:v>
                </c:pt>
                <c:pt idx="151">
                  <c:v>-3.5531062124248405</c:v>
                </c:pt>
                <c:pt idx="152">
                  <c:v>-3.5170340681362635</c:v>
                </c:pt>
                <c:pt idx="153">
                  <c:v>-3.4809619238476865</c:v>
                </c:pt>
                <c:pt idx="154">
                  <c:v>-3.4448897795591096</c:v>
                </c:pt>
                <c:pt idx="155">
                  <c:v>-3.4088176352705326</c:v>
                </c:pt>
                <c:pt idx="156">
                  <c:v>-3.3727454909819556</c:v>
                </c:pt>
                <c:pt idx="157">
                  <c:v>-3.3366733466933787</c:v>
                </c:pt>
                <c:pt idx="158">
                  <c:v>-3.3006012024048017</c:v>
                </c:pt>
                <c:pt idx="159">
                  <c:v>-3.2645290581162247</c:v>
                </c:pt>
                <c:pt idx="160">
                  <c:v>-3.2284569138276478</c:v>
                </c:pt>
                <c:pt idx="161">
                  <c:v>-3.1923847695390708</c:v>
                </c:pt>
                <c:pt idx="162">
                  <c:v>-3.1563126252504938</c:v>
                </c:pt>
                <c:pt idx="163">
                  <c:v>-3.1202404809619169</c:v>
                </c:pt>
                <c:pt idx="164">
                  <c:v>-3.0841683366733399</c:v>
                </c:pt>
                <c:pt idx="165">
                  <c:v>-3.0480961923847629</c:v>
                </c:pt>
                <c:pt idx="166">
                  <c:v>-3.012024048096186</c:v>
                </c:pt>
                <c:pt idx="167">
                  <c:v>-2.975951903807609</c:v>
                </c:pt>
                <c:pt idx="168">
                  <c:v>-2.939879759519032</c:v>
                </c:pt>
                <c:pt idx="169">
                  <c:v>-2.9038076152304551</c:v>
                </c:pt>
                <c:pt idx="170">
                  <c:v>-2.8677354709418781</c:v>
                </c:pt>
                <c:pt idx="171">
                  <c:v>-2.8316633266533011</c:v>
                </c:pt>
                <c:pt idx="172">
                  <c:v>-2.7955911823647241</c:v>
                </c:pt>
                <c:pt idx="173">
                  <c:v>-2.7595190380761472</c:v>
                </c:pt>
                <c:pt idx="174">
                  <c:v>-2.7234468937875702</c:v>
                </c:pt>
                <c:pt idx="175">
                  <c:v>-2.6873747494989932</c:v>
                </c:pt>
                <c:pt idx="176">
                  <c:v>-2.6513026052104163</c:v>
                </c:pt>
                <c:pt idx="177">
                  <c:v>-2.6152304609218393</c:v>
                </c:pt>
                <c:pt idx="178">
                  <c:v>-2.5791583166332623</c:v>
                </c:pt>
                <c:pt idx="179">
                  <c:v>-2.5430861723446854</c:v>
                </c:pt>
                <c:pt idx="180">
                  <c:v>-2.5070140280561084</c:v>
                </c:pt>
                <c:pt idx="181">
                  <c:v>-2.4709418837675314</c:v>
                </c:pt>
                <c:pt idx="182">
                  <c:v>-2.4348697394789545</c:v>
                </c:pt>
                <c:pt idx="183">
                  <c:v>-2.3987975951903775</c:v>
                </c:pt>
                <c:pt idx="184">
                  <c:v>-2.3627254509018005</c:v>
                </c:pt>
                <c:pt idx="185">
                  <c:v>-2.3266533066132236</c:v>
                </c:pt>
                <c:pt idx="186">
                  <c:v>-2.2905811623246466</c:v>
                </c:pt>
                <c:pt idx="187">
                  <c:v>-2.2545090180360696</c:v>
                </c:pt>
                <c:pt idx="188">
                  <c:v>-2.2184368737474927</c:v>
                </c:pt>
                <c:pt idx="189">
                  <c:v>-2.1823647294589157</c:v>
                </c:pt>
                <c:pt idx="190">
                  <c:v>-2.1462925851703387</c:v>
                </c:pt>
                <c:pt idx="191">
                  <c:v>-2.1102204408817617</c:v>
                </c:pt>
                <c:pt idx="192">
                  <c:v>-2.0741482965931848</c:v>
                </c:pt>
                <c:pt idx="193">
                  <c:v>-2.0380761523046078</c:v>
                </c:pt>
                <c:pt idx="194">
                  <c:v>-2.0020040080160308</c:v>
                </c:pt>
                <c:pt idx="195">
                  <c:v>-1.9659318637274537</c:v>
                </c:pt>
                <c:pt idx="196">
                  <c:v>-1.9298597194388765</c:v>
                </c:pt>
                <c:pt idx="197">
                  <c:v>-1.8937875751502993</c:v>
                </c:pt>
                <c:pt idx="198">
                  <c:v>-1.8577154308617221</c:v>
                </c:pt>
                <c:pt idx="199">
                  <c:v>-1.8216432865731449</c:v>
                </c:pt>
                <c:pt idx="200">
                  <c:v>-1.7855711422845677</c:v>
                </c:pt>
                <c:pt idx="201">
                  <c:v>-1.7494989979959905</c:v>
                </c:pt>
                <c:pt idx="202">
                  <c:v>-1.7134268537074133</c:v>
                </c:pt>
                <c:pt idx="203">
                  <c:v>-1.6773547094188361</c:v>
                </c:pt>
                <c:pt idx="204">
                  <c:v>-1.6412825651302589</c:v>
                </c:pt>
                <c:pt idx="205">
                  <c:v>-1.6052104208416818</c:v>
                </c:pt>
                <c:pt idx="206">
                  <c:v>-1.5691382765531046</c:v>
                </c:pt>
                <c:pt idx="207">
                  <c:v>-1.5330661322645274</c:v>
                </c:pt>
                <c:pt idx="208">
                  <c:v>-1.4969939879759502</c:v>
                </c:pt>
                <c:pt idx="209">
                  <c:v>-1.460921843687373</c:v>
                </c:pt>
                <c:pt idx="210">
                  <c:v>-1.4248496993987958</c:v>
                </c:pt>
                <c:pt idx="211">
                  <c:v>-1.3887775551102186</c:v>
                </c:pt>
                <c:pt idx="212">
                  <c:v>-1.3527054108216414</c:v>
                </c:pt>
                <c:pt idx="213">
                  <c:v>-1.3166332665330642</c:v>
                </c:pt>
                <c:pt idx="214">
                  <c:v>-1.280561122244487</c:v>
                </c:pt>
                <c:pt idx="215">
                  <c:v>-1.2444889779559098</c:v>
                </c:pt>
                <c:pt idx="216">
                  <c:v>-1.2084168336673327</c:v>
                </c:pt>
                <c:pt idx="217">
                  <c:v>-1.1723446893787555</c:v>
                </c:pt>
                <c:pt idx="218">
                  <c:v>-1.1362725450901783</c:v>
                </c:pt>
                <c:pt idx="219">
                  <c:v>-1.1002004008016011</c:v>
                </c:pt>
                <c:pt idx="220">
                  <c:v>-1.0641282565130239</c:v>
                </c:pt>
                <c:pt idx="221">
                  <c:v>-1.0280561122244467</c:v>
                </c:pt>
                <c:pt idx="222">
                  <c:v>-0.99198396793586952</c:v>
                </c:pt>
                <c:pt idx="223">
                  <c:v>-0.95591182364729232</c:v>
                </c:pt>
                <c:pt idx="224">
                  <c:v>-0.91983967935871513</c:v>
                </c:pt>
                <c:pt idx="225">
                  <c:v>-0.88376753507013794</c:v>
                </c:pt>
                <c:pt idx="226">
                  <c:v>-0.84769539078156075</c:v>
                </c:pt>
                <c:pt idx="227">
                  <c:v>-0.81162324649298356</c:v>
                </c:pt>
                <c:pt idx="228">
                  <c:v>-0.77555110220440637</c:v>
                </c:pt>
                <c:pt idx="229">
                  <c:v>-0.73947895791582918</c:v>
                </c:pt>
                <c:pt idx="230">
                  <c:v>-0.70340681362725199</c:v>
                </c:pt>
                <c:pt idx="231">
                  <c:v>-0.6673346693386748</c:v>
                </c:pt>
                <c:pt idx="232">
                  <c:v>-0.63126252505009761</c:v>
                </c:pt>
                <c:pt idx="233">
                  <c:v>-0.59519038076152042</c:v>
                </c:pt>
                <c:pt idx="234">
                  <c:v>-0.55911823647294323</c:v>
                </c:pt>
                <c:pt idx="235">
                  <c:v>-0.52304609218436604</c:v>
                </c:pt>
                <c:pt idx="236">
                  <c:v>-0.48697394789578891</c:v>
                </c:pt>
                <c:pt idx="237">
                  <c:v>-0.45090180360721177</c:v>
                </c:pt>
                <c:pt idx="238">
                  <c:v>-0.41482965931863464</c:v>
                </c:pt>
                <c:pt idx="239">
                  <c:v>-0.3787575150300575</c:v>
                </c:pt>
                <c:pt idx="240">
                  <c:v>-0.34268537074148037</c:v>
                </c:pt>
                <c:pt idx="241">
                  <c:v>-0.30661322645290323</c:v>
                </c:pt>
                <c:pt idx="242">
                  <c:v>-0.2705410821643261</c:v>
                </c:pt>
                <c:pt idx="243">
                  <c:v>-0.23446893787574893</c:v>
                </c:pt>
                <c:pt idx="244">
                  <c:v>-0.19839679358717177</c:v>
                </c:pt>
                <c:pt idx="245">
                  <c:v>-0.16232464929859461</c:v>
                </c:pt>
                <c:pt idx="246">
                  <c:v>-0.12625250501001745</c:v>
                </c:pt>
                <c:pt idx="247">
                  <c:v>-9.0180360721440284E-2</c:v>
                </c:pt>
                <c:pt idx="248">
                  <c:v>-5.4108216432863128E-2</c:v>
                </c:pt>
                <c:pt idx="249">
                  <c:v>-1.8036072144285972E-2</c:v>
                </c:pt>
                <c:pt idx="250">
                  <c:v>1.8036072144291183E-2</c:v>
                </c:pt>
                <c:pt idx="251">
                  <c:v>5.4108216432868339E-2</c:v>
                </c:pt>
                <c:pt idx="252">
                  <c:v>9.0180360721445502E-2</c:v>
                </c:pt>
                <c:pt idx="253">
                  <c:v>0.12625250501002266</c:v>
                </c:pt>
                <c:pt idx="254">
                  <c:v>0.16232464929859983</c:v>
                </c:pt>
                <c:pt idx="255">
                  <c:v>0.19839679358717699</c:v>
                </c:pt>
                <c:pt idx="256">
                  <c:v>0.23446893787575415</c:v>
                </c:pt>
                <c:pt idx="257">
                  <c:v>0.27054108216433131</c:v>
                </c:pt>
                <c:pt idx="258">
                  <c:v>0.30661322645290845</c:v>
                </c:pt>
                <c:pt idx="259">
                  <c:v>0.34268537074148558</c:v>
                </c:pt>
                <c:pt idx="260">
                  <c:v>0.37875751503006272</c:v>
                </c:pt>
                <c:pt idx="261">
                  <c:v>0.41482965931863985</c:v>
                </c:pt>
                <c:pt idx="262">
                  <c:v>0.45090180360721699</c:v>
                </c:pt>
                <c:pt idx="263">
                  <c:v>0.48697394789579412</c:v>
                </c:pt>
                <c:pt idx="264">
                  <c:v>0.52304609218437126</c:v>
                </c:pt>
                <c:pt idx="265">
                  <c:v>0.55911823647294845</c:v>
                </c:pt>
                <c:pt idx="266">
                  <c:v>0.59519038076152564</c:v>
                </c:pt>
                <c:pt idx="267">
                  <c:v>0.63126252505010283</c:v>
                </c:pt>
                <c:pt idx="268">
                  <c:v>0.66733466933868002</c:v>
                </c:pt>
                <c:pt idx="269">
                  <c:v>0.70340681362725721</c:v>
                </c:pt>
                <c:pt idx="270">
                  <c:v>0.7394789579158344</c:v>
                </c:pt>
                <c:pt idx="271">
                  <c:v>0.77555110220441159</c:v>
                </c:pt>
                <c:pt idx="272">
                  <c:v>0.81162324649298878</c:v>
                </c:pt>
                <c:pt idx="273">
                  <c:v>0.84769539078156597</c:v>
                </c:pt>
                <c:pt idx="274">
                  <c:v>0.88376753507014316</c:v>
                </c:pt>
                <c:pt idx="275">
                  <c:v>0.91983967935872035</c:v>
                </c:pt>
                <c:pt idx="276">
                  <c:v>0.95591182364729754</c:v>
                </c:pt>
                <c:pt idx="277">
                  <c:v>0.99198396793587473</c:v>
                </c:pt>
                <c:pt idx="278">
                  <c:v>1.0280561122244518</c:v>
                </c:pt>
                <c:pt idx="279">
                  <c:v>1.064128256513029</c:v>
                </c:pt>
                <c:pt idx="280">
                  <c:v>1.1002004008016062</c:v>
                </c:pt>
                <c:pt idx="281">
                  <c:v>1.1362725450901834</c:v>
                </c:pt>
                <c:pt idx="282">
                  <c:v>1.1723446893787606</c:v>
                </c:pt>
                <c:pt idx="283">
                  <c:v>1.2084168336673378</c:v>
                </c:pt>
                <c:pt idx="284">
                  <c:v>1.244488977955915</c:v>
                </c:pt>
                <c:pt idx="285">
                  <c:v>1.2805611222444921</c:v>
                </c:pt>
                <c:pt idx="286">
                  <c:v>1.3166332665330693</c:v>
                </c:pt>
                <c:pt idx="287">
                  <c:v>1.3527054108216465</c:v>
                </c:pt>
                <c:pt idx="288">
                  <c:v>1.3887775551102237</c:v>
                </c:pt>
                <c:pt idx="289">
                  <c:v>1.4248496993988009</c:v>
                </c:pt>
                <c:pt idx="290">
                  <c:v>1.4609218436873781</c:v>
                </c:pt>
                <c:pt idx="291">
                  <c:v>1.4969939879759553</c:v>
                </c:pt>
                <c:pt idx="292">
                  <c:v>1.5330661322645325</c:v>
                </c:pt>
                <c:pt idx="293">
                  <c:v>1.5691382765531097</c:v>
                </c:pt>
                <c:pt idx="294">
                  <c:v>1.6052104208416869</c:v>
                </c:pt>
                <c:pt idx="295">
                  <c:v>1.641282565130264</c:v>
                </c:pt>
                <c:pt idx="296">
                  <c:v>1.6773547094188412</c:v>
                </c:pt>
                <c:pt idx="297">
                  <c:v>1.7134268537074184</c:v>
                </c:pt>
                <c:pt idx="298">
                  <c:v>1.7494989979959956</c:v>
                </c:pt>
                <c:pt idx="299">
                  <c:v>1.7855711422845728</c:v>
                </c:pt>
                <c:pt idx="300">
                  <c:v>1.82164328657315</c:v>
                </c:pt>
                <c:pt idx="301">
                  <c:v>1.8577154308617272</c:v>
                </c:pt>
                <c:pt idx="302">
                  <c:v>1.8937875751503044</c:v>
                </c:pt>
                <c:pt idx="303">
                  <c:v>1.9298597194388816</c:v>
                </c:pt>
                <c:pt idx="304">
                  <c:v>1.9659318637274588</c:v>
                </c:pt>
                <c:pt idx="305">
                  <c:v>2.0020040080160357</c:v>
                </c:pt>
                <c:pt idx="306">
                  <c:v>2.0380761523046127</c:v>
                </c:pt>
                <c:pt idx="307">
                  <c:v>2.0741482965931897</c:v>
                </c:pt>
                <c:pt idx="308">
                  <c:v>2.1102204408817666</c:v>
                </c:pt>
                <c:pt idx="309">
                  <c:v>2.1462925851703436</c:v>
                </c:pt>
                <c:pt idx="310">
                  <c:v>2.1823647294589206</c:v>
                </c:pt>
                <c:pt idx="311">
                  <c:v>2.2184368737474975</c:v>
                </c:pt>
                <c:pt idx="312">
                  <c:v>2.2545090180360745</c:v>
                </c:pt>
                <c:pt idx="313">
                  <c:v>2.2905811623246515</c:v>
                </c:pt>
                <c:pt idx="314">
                  <c:v>2.3266533066132284</c:v>
                </c:pt>
                <c:pt idx="315">
                  <c:v>2.3627254509018054</c:v>
                </c:pt>
                <c:pt idx="316">
                  <c:v>2.3987975951903824</c:v>
                </c:pt>
                <c:pt idx="317">
                  <c:v>2.4348697394789593</c:v>
                </c:pt>
                <c:pt idx="318">
                  <c:v>2.4709418837675363</c:v>
                </c:pt>
                <c:pt idx="319">
                  <c:v>2.5070140280561133</c:v>
                </c:pt>
                <c:pt idx="320">
                  <c:v>2.5430861723446903</c:v>
                </c:pt>
                <c:pt idx="321">
                  <c:v>2.5791583166332672</c:v>
                </c:pt>
                <c:pt idx="322">
                  <c:v>2.6152304609218442</c:v>
                </c:pt>
                <c:pt idx="323">
                  <c:v>2.6513026052104212</c:v>
                </c:pt>
                <c:pt idx="324">
                  <c:v>2.6873747494989981</c:v>
                </c:pt>
                <c:pt idx="325">
                  <c:v>2.7234468937875751</c:v>
                </c:pt>
                <c:pt idx="326">
                  <c:v>2.7595190380761521</c:v>
                </c:pt>
                <c:pt idx="327">
                  <c:v>2.795591182364729</c:v>
                </c:pt>
                <c:pt idx="328">
                  <c:v>2.831663326653306</c:v>
                </c:pt>
                <c:pt idx="329">
                  <c:v>2.867735470941883</c:v>
                </c:pt>
                <c:pt idx="330">
                  <c:v>2.9038076152304599</c:v>
                </c:pt>
                <c:pt idx="331">
                  <c:v>2.9398797595190369</c:v>
                </c:pt>
                <c:pt idx="332">
                  <c:v>2.9759519038076139</c:v>
                </c:pt>
                <c:pt idx="333">
                  <c:v>3.0120240480961908</c:v>
                </c:pt>
                <c:pt idx="334">
                  <c:v>3.0480961923847678</c:v>
                </c:pt>
                <c:pt idx="335">
                  <c:v>3.0841683366733448</c:v>
                </c:pt>
                <c:pt idx="336">
                  <c:v>3.1202404809619217</c:v>
                </c:pt>
                <c:pt idx="337">
                  <c:v>3.1563126252504987</c:v>
                </c:pt>
                <c:pt idx="338">
                  <c:v>3.1923847695390757</c:v>
                </c:pt>
                <c:pt idx="339">
                  <c:v>3.2284569138276527</c:v>
                </c:pt>
                <c:pt idx="340">
                  <c:v>3.2645290581162296</c:v>
                </c:pt>
                <c:pt idx="341">
                  <c:v>3.3006012024048066</c:v>
                </c:pt>
                <c:pt idx="342">
                  <c:v>3.3366733466933836</c:v>
                </c:pt>
                <c:pt idx="343">
                  <c:v>3.3727454909819605</c:v>
                </c:pt>
                <c:pt idx="344">
                  <c:v>3.4088176352705375</c:v>
                </c:pt>
                <c:pt idx="345">
                  <c:v>3.4448897795591145</c:v>
                </c:pt>
                <c:pt idx="346">
                  <c:v>3.4809619238476914</c:v>
                </c:pt>
                <c:pt idx="347">
                  <c:v>3.5170340681362684</c:v>
                </c:pt>
                <c:pt idx="348">
                  <c:v>3.5531062124248454</c:v>
                </c:pt>
                <c:pt idx="349">
                  <c:v>3.5891783567134223</c:v>
                </c:pt>
                <c:pt idx="350">
                  <c:v>3.6252505010019993</c:v>
                </c:pt>
                <c:pt idx="351">
                  <c:v>3.6613226452905763</c:v>
                </c:pt>
                <c:pt idx="352">
                  <c:v>3.6973947895791532</c:v>
                </c:pt>
                <c:pt idx="353">
                  <c:v>3.7334669338677302</c:v>
                </c:pt>
                <c:pt idx="354">
                  <c:v>3.7695390781563072</c:v>
                </c:pt>
                <c:pt idx="355">
                  <c:v>3.8056112224448841</c:v>
                </c:pt>
                <c:pt idx="356">
                  <c:v>3.8416833667334611</c:v>
                </c:pt>
                <c:pt idx="357">
                  <c:v>3.8777555110220381</c:v>
                </c:pt>
                <c:pt idx="358">
                  <c:v>3.9138276553106151</c:v>
                </c:pt>
                <c:pt idx="359">
                  <c:v>3.949899799599192</c:v>
                </c:pt>
                <c:pt idx="360">
                  <c:v>3.985971943887769</c:v>
                </c:pt>
                <c:pt idx="361">
                  <c:v>4.0220440881763464</c:v>
                </c:pt>
                <c:pt idx="362">
                  <c:v>4.0581162324649238</c:v>
                </c:pt>
                <c:pt idx="363">
                  <c:v>4.0941883767535012</c:v>
                </c:pt>
                <c:pt idx="364">
                  <c:v>4.1302605210420786</c:v>
                </c:pt>
                <c:pt idx="365">
                  <c:v>4.166332665330656</c:v>
                </c:pt>
                <c:pt idx="366">
                  <c:v>4.2024048096192335</c:v>
                </c:pt>
                <c:pt idx="367">
                  <c:v>4.2384769539078109</c:v>
                </c:pt>
                <c:pt idx="368">
                  <c:v>4.2745490981963883</c:v>
                </c:pt>
                <c:pt idx="369">
                  <c:v>4.3106212424849657</c:v>
                </c:pt>
                <c:pt idx="370">
                  <c:v>4.3466933867735431</c:v>
                </c:pt>
                <c:pt idx="371">
                  <c:v>4.3827655310621205</c:v>
                </c:pt>
                <c:pt idx="372">
                  <c:v>4.4188376753506979</c:v>
                </c:pt>
                <c:pt idx="373">
                  <c:v>4.4549098196392753</c:v>
                </c:pt>
                <c:pt idx="374">
                  <c:v>4.4909819639278528</c:v>
                </c:pt>
                <c:pt idx="375">
                  <c:v>4.5270541082164302</c:v>
                </c:pt>
                <c:pt idx="376">
                  <c:v>4.5631262525050076</c:v>
                </c:pt>
                <c:pt idx="377">
                  <c:v>4.599198396793585</c:v>
                </c:pt>
                <c:pt idx="378">
                  <c:v>4.6352705410821624</c:v>
                </c:pt>
                <c:pt idx="379">
                  <c:v>4.6713426853707398</c:v>
                </c:pt>
                <c:pt idx="380">
                  <c:v>4.7074148296593172</c:v>
                </c:pt>
                <c:pt idx="381">
                  <c:v>4.7434869739478946</c:v>
                </c:pt>
                <c:pt idx="382">
                  <c:v>4.7795591182364721</c:v>
                </c:pt>
                <c:pt idx="383">
                  <c:v>4.8156312625250495</c:v>
                </c:pt>
                <c:pt idx="384">
                  <c:v>4.8517034068136269</c:v>
                </c:pt>
                <c:pt idx="385">
                  <c:v>4.8877755511022043</c:v>
                </c:pt>
                <c:pt idx="386">
                  <c:v>4.9238476953907817</c:v>
                </c:pt>
                <c:pt idx="387">
                  <c:v>4.9599198396793591</c:v>
                </c:pt>
                <c:pt idx="388">
                  <c:v>4.9959919839679365</c:v>
                </c:pt>
                <c:pt idx="389">
                  <c:v>5.0320641282565139</c:v>
                </c:pt>
                <c:pt idx="390">
                  <c:v>5.0681362725450914</c:v>
                </c:pt>
                <c:pt idx="391">
                  <c:v>5.1042084168336688</c:v>
                </c:pt>
                <c:pt idx="392">
                  <c:v>5.1402805611222462</c:v>
                </c:pt>
                <c:pt idx="393">
                  <c:v>5.1763527054108236</c:v>
                </c:pt>
                <c:pt idx="394">
                  <c:v>5.212424849699401</c:v>
                </c:pt>
                <c:pt idx="395">
                  <c:v>5.2484969939879784</c:v>
                </c:pt>
                <c:pt idx="396">
                  <c:v>5.2845691382765558</c:v>
                </c:pt>
                <c:pt idx="397">
                  <c:v>5.3206412825651332</c:v>
                </c:pt>
                <c:pt idx="398">
                  <c:v>5.3567134268537107</c:v>
                </c:pt>
                <c:pt idx="399">
                  <c:v>5.3927855711422881</c:v>
                </c:pt>
                <c:pt idx="400">
                  <c:v>5.4288577154308655</c:v>
                </c:pt>
                <c:pt idx="401">
                  <c:v>5.4649298597194429</c:v>
                </c:pt>
                <c:pt idx="402">
                  <c:v>5.5010020040080203</c:v>
                </c:pt>
                <c:pt idx="403">
                  <c:v>5.5370741482965977</c:v>
                </c:pt>
                <c:pt idx="404">
                  <c:v>5.5731462925851751</c:v>
                </c:pt>
                <c:pt idx="405">
                  <c:v>5.6092184368737525</c:v>
                </c:pt>
                <c:pt idx="406">
                  <c:v>5.64529058116233</c:v>
                </c:pt>
                <c:pt idx="407">
                  <c:v>5.6813627254509074</c:v>
                </c:pt>
                <c:pt idx="408">
                  <c:v>5.7174348697394848</c:v>
                </c:pt>
                <c:pt idx="409">
                  <c:v>5.7535070140280622</c:v>
                </c:pt>
                <c:pt idx="410">
                  <c:v>5.7895791583166396</c:v>
                </c:pt>
                <c:pt idx="411">
                  <c:v>5.825651302605217</c:v>
                </c:pt>
                <c:pt idx="412">
                  <c:v>5.8617234468937944</c:v>
                </c:pt>
                <c:pt idx="413">
                  <c:v>5.8977955911823718</c:v>
                </c:pt>
                <c:pt idx="414">
                  <c:v>5.9338677354709493</c:v>
                </c:pt>
                <c:pt idx="415">
                  <c:v>5.9699398797595267</c:v>
                </c:pt>
                <c:pt idx="416">
                  <c:v>6.0060120240481041</c:v>
                </c:pt>
                <c:pt idx="417">
                  <c:v>6.0420841683366815</c:v>
                </c:pt>
                <c:pt idx="418">
                  <c:v>6.0781563126252589</c:v>
                </c:pt>
                <c:pt idx="419">
                  <c:v>6.1142284569138363</c:v>
                </c:pt>
                <c:pt idx="420">
                  <c:v>6.1503006012024137</c:v>
                </c:pt>
                <c:pt idx="421">
                  <c:v>6.1863727454909911</c:v>
                </c:pt>
                <c:pt idx="422">
                  <c:v>6.2224448897795686</c:v>
                </c:pt>
                <c:pt idx="423">
                  <c:v>6.258517034068146</c:v>
                </c:pt>
                <c:pt idx="424">
                  <c:v>6.2945891783567234</c:v>
                </c:pt>
                <c:pt idx="425">
                  <c:v>6.3306613226453008</c:v>
                </c:pt>
                <c:pt idx="426">
                  <c:v>6.3667334669338782</c:v>
                </c:pt>
                <c:pt idx="427">
                  <c:v>6.4028056112224556</c:v>
                </c:pt>
                <c:pt idx="428">
                  <c:v>6.438877755511033</c:v>
                </c:pt>
                <c:pt idx="429">
                  <c:v>6.4749498997996104</c:v>
                </c:pt>
                <c:pt idx="430">
                  <c:v>6.5110220440881879</c:v>
                </c:pt>
                <c:pt idx="431">
                  <c:v>6.5470941883767653</c:v>
                </c:pt>
                <c:pt idx="432">
                  <c:v>6.5831663326653427</c:v>
                </c:pt>
                <c:pt idx="433">
                  <c:v>6.6192384769539201</c:v>
                </c:pt>
                <c:pt idx="434">
                  <c:v>6.6553106212424975</c:v>
                </c:pt>
                <c:pt idx="435">
                  <c:v>6.6913827655310749</c:v>
                </c:pt>
                <c:pt idx="436">
                  <c:v>6.7274549098196523</c:v>
                </c:pt>
                <c:pt idx="437">
                  <c:v>6.7635270541082297</c:v>
                </c:pt>
                <c:pt idx="438">
                  <c:v>6.7995991983968072</c:v>
                </c:pt>
                <c:pt idx="439">
                  <c:v>6.8356713426853846</c:v>
                </c:pt>
                <c:pt idx="440">
                  <c:v>6.871743486973962</c:v>
                </c:pt>
                <c:pt idx="441">
                  <c:v>6.9078156312625394</c:v>
                </c:pt>
                <c:pt idx="442">
                  <c:v>6.9438877755511168</c:v>
                </c:pt>
                <c:pt idx="443">
                  <c:v>6.9799599198396942</c:v>
                </c:pt>
                <c:pt idx="444">
                  <c:v>7.0160320641282716</c:v>
                </c:pt>
                <c:pt idx="445">
                  <c:v>7.052104208416849</c:v>
                </c:pt>
                <c:pt idx="446">
                  <c:v>7.0881763527054265</c:v>
                </c:pt>
                <c:pt idx="447">
                  <c:v>7.1242484969940039</c:v>
                </c:pt>
                <c:pt idx="448">
                  <c:v>7.1603206412825813</c:v>
                </c:pt>
                <c:pt idx="449">
                  <c:v>7.1963927855711587</c:v>
                </c:pt>
                <c:pt idx="450">
                  <c:v>7.2324649298597361</c:v>
                </c:pt>
                <c:pt idx="451">
                  <c:v>7.2685370741483135</c:v>
                </c:pt>
                <c:pt idx="452">
                  <c:v>7.3046092184368909</c:v>
                </c:pt>
                <c:pt idx="453">
                  <c:v>7.3406813627254683</c:v>
                </c:pt>
                <c:pt idx="454">
                  <c:v>7.3767535070140458</c:v>
                </c:pt>
                <c:pt idx="455">
                  <c:v>7.4128256513026232</c:v>
                </c:pt>
                <c:pt idx="456">
                  <c:v>7.4488977955912006</c:v>
                </c:pt>
                <c:pt idx="457">
                  <c:v>7.484969939879778</c:v>
                </c:pt>
                <c:pt idx="458">
                  <c:v>7.5210420841683554</c:v>
                </c:pt>
                <c:pt idx="459">
                  <c:v>7.5571142284569328</c:v>
                </c:pt>
                <c:pt idx="460">
                  <c:v>7.5931863727455102</c:v>
                </c:pt>
                <c:pt idx="461">
                  <c:v>7.6292585170340876</c:v>
                </c:pt>
                <c:pt idx="462">
                  <c:v>7.6653306613226651</c:v>
                </c:pt>
                <c:pt idx="463">
                  <c:v>7.7014028056112425</c:v>
                </c:pt>
                <c:pt idx="464">
                  <c:v>7.7374749498998199</c:v>
                </c:pt>
                <c:pt idx="465">
                  <c:v>7.7735470941883973</c:v>
                </c:pt>
                <c:pt idx="466">
                  <c:v>7.8096192384769747</c:v>
                </c:pt>
                <c:pt idx="467">
                  <c:v>7.8456913827655521</c:v>
                </c:pt>
                <c:pt idx="468">
                  <c:v>7.8817635270541295</c:v>
                </c:pt>
                <c:pt idx="469">
                  <c:v>7.9178356713427069</c:v>
                </c:pt>
                <c:pt idx="470">
                  <c:v>7.9539078156312844</c:v>
                </c:pt>
                <c:pt idx="471">
                  <c:v>7.9899799599198618</c:v>
                </c:pt>
                <c:pt idx="472">
                  <c:v>8.0260521042084392</c:v>
                </c:pt>
                <c:pt idx="473">
                  <c:v>8.0621242484970157</c:v>
                </c:pt>
                <c:pt idx="474">
                  <c:v>8.0981963927855922</c:v>
                </c:pt>
                <c:pt idx="475">
                  <c:v>8.1342685370741687</c:v>
                </c:pt>
                <c:pt idx="476">
                  <c:v>8.1703406813627453</c:v>
                </c:pt>
                <c:pt idx="477">
                  <c:v>8.2064128256513218</c:v>
                </c:pt>
                <c:pt idx="478">
                  <c:v>8.2424849699398983</c:v>
                </c:pt>
                <c:pt idx="479">
                  <c:v>8.2785571142284748</c:v>
                </c:pt>
                <c:pt idx="480">
                  <c:v>8.3146292585170514</c:v>
                </c:pt>
                <c:pt idx="481">
                  <c:v>8.3507014028056279</c:v>
                </c:pt>
                <c:pt idx="482">
                  <c:v>8.3867735470942044</c:v>
                </c:pt>
                <c:pt idx="483">
                  <c:v>8.4228456913827809</c:v>
                </c:pt>
                <c:pt idx="484">
                  <c:v>8.4589178356713575</c:v>
                </c:pt>
                <c:pt idx="485">
                  <c:v>8.494989979959934</c:v>
                </c:pt>
                <c:pt idx="486">
                  <c:v>8.5310621242485105</c:v>
                </c:pt>
                <c:pt idx="487">
                  <c:v>8.567134268537087</c:v>
                </c:pt>
                <c:pt idx="488">
                  <c:v>8.6032064128256636</c:v>
                </c:pt>
                <c:pt idx="489">
                  <c:v>8.6392785571142401</c:v>
                </c:pt>
                <c:pt idx="490">
                  <c:v>8.6753507014028166</c:v>
                </c:pt>
                <c:pt idx="491">
                  <c:v>8.7114228456913931</c:v>
                </c:pt>
                <c:pt idx="492">
                  <c:v>8.7474949899799697</c:v>
                </c:pt>
                <c:pt idx="493">
                  <c:v>8.7835671342685462</c:v>
                </c:pt>
                <c:pt idx="494">
                  <c:v>8.8196392785571227</c:v>
                </c:pt>
                <c:pt idx="495">
                  <c:v>8.8557114228456992</c:v>
                </c:pt>
                <c:pt idx="496">
                  <c:v>8.8917835671342758</c:v>
                </c:pt>
                <c:pt idx="497">
                  <c:v>8.9278557114228523</c:v>
                </c:pt>
                <c:pt idx="498">
                  <c:v>8.9639278557114288</c:v>
                </c:pt>
                <c:pt idx="499">
                  <c:v>9.0000000000000053</c:v>
                </c:pt>
              </c:numCache>
            </c:numRef>
          </c:xVal>
          <c:yVal>
            <c:numRef>
              <c:f>Sheet1!$P$4:$P$503</c:f>
              <c:numCache>
                <c:formatCode>General</c:formatCode>
                <c:ptCount val="500"/>
                <c:pt idx="0">
                  <c:v>1.2622992864231648E-18</c:v>
                </c:pt>
                <c:pt idx="1">
                  <c:v>1.7427952321244617E-18</c:v>
                </c:pt>
                <c:pt idx="2">
                  <c:v>2.4030755627526177E-18</c:v>
                </c:pt>
                <c:pt idx="3">
                  <c:v>3.3092191468902201E-18</c:v>
                </c:pt>
                <c:pt idx="4">
                  <c:v>4.5511449470588582E-18</c:v>
                </c:pt>
                <c:pt idx="5">
                  <c:v>6.2510481437123584E-18</c:v>
                </c:pt>
                <c:pt idx="6">
                  <c:v>8.57476166286839E-18</c:v>
                </c:pt>
                <c:pt idx="7">
                  <c:v>1.1747036249901555E-17</c:v>
                </c:pt>
                <c:pt idx="8">
                  <c:v>1.6072061951147668E-17</c:v>
                </c:pt>
                <c:pt idx="9">
                  <c:v>2.1960990500835454E-17</c:v>
                </c:pt>
                <c:pt idx="10">
                  <c:v>2.9968795478052893E-17</c:v>
                </c:pt>
                <c:pt idx="11">
                  <c:v>4.0843569425392114E-17</c:v>
                </c:pt>
                <c:pt idx="12">
                  <c:v>5.5592362167081507E-17</c:v>
                </c:pt>
                <c:pt idx="13">
                  <c:v>7.556898764218186E-17</c:v>
                </c:pt>
                <c:pt idx="14">
                  <c:v>1.0259096572373385E-16</c:v>
                </c:pt>
                <c:pt idx="15">
                  <c:v>1.3909504816963596E-16</c:v>
                </c:pt>
                <c:pt idx="16">
                  <c:v>1.8834376943627305E-16</c:v>
                </c:pt>
                <c:pt idx="17">
                  <c:v>2.546993778841686E-16</c:v>
                </c:pt>
                <c:pt idx="18">
                  <c:v>3.4398661815595176E-16</c:v>
                </c:pt>
                <c:pt idx="19">
                  <c:v>4.6397250930527669E-16</c:v>
                </c:pt>
                <c:pt idx="20">
                  <c:v>6.2499995739572285E-16</c:v>
                </c:pt>
                <c:pt idx="21">
                  <c:v>8.4082335034977285E-16</c:v>
                </c:pt>
                <c:pt idx="22">
                  <c:v>1.1297089711335049E-15</c:v>
                </c:pt>
                <c:pt idx="23">
                  <c:v>1.5158821138661015E-15</c:v>
                </c:pt>
                <c:pt idx="24">
                  <c:v>2.0314274531156105E-15</c:v>
                </c:pt>
                <c:pt idx="25">
                  <c:v>2.7187811075363781E-15</c:v>
                </c:pt>
                <c:pt idx="26">
                  <c:v>3.6339940090080561E-15</c:v>
                </c:pt>
                <c:pt idx="27">
                  <c:v>4.8509992566332177E-15</c:v>
                </c:pt>
                <c:pt idx="28">
                  <c:v>6.4671844357279572E-15</c:v>
                </c:pt>
                <c:pt idx="29">
                  <c:v>8.6106576534613566E-15</c:v>
                </c:pt>
                <c:pt idx="30">
                  <c:v>1.1449708663135517E-14</c:v>
                </c:pt>
                <c:pt idx="31">
                  <c:v>1.5205110731705073E-14</c:v>
                </c:pt>
                <c:pt idx="32">
                  <c:v>2.0166093467695137E-14</c:v>
                </c:pt>
                <c:pt idx="33">
                  <c:v>2.6711052550973087E-14</c:v>
                </c:pt>
                <c:pt idx="34">
                  <c:v>3.5334362909784658E-14</c:v>
                </c:pt>
                <c:pt idx="35">
                  <c:v>4.6681044638676516E-14</c:v>
                </c:pt>
                <c:pt idx="36">
                  <c:v>6.1591517535383871E-14</c:v>
                </c:pt>
                <c:pt idx="37">
                  <c:v>8.1159297764701086E-14</c:v>
                </c:pt>
                <c:pt idx="38">
                  <c:v>1.0680527290514317E-13</c:v>
                </c:pt>
                <c:pt idx="39">
                  <c:v>1.4037318209469616E-13</c:v>
                </c:pt>
                <c:pt idx="40">
                  <c:v>1.8425217932397014E-13</c:v>
                </c:pt>
                <c:pt idx="41">
                  <c:v>2.4153393635872515E-13</c:v>
                </c:pt>
                <c:pt idx="42">
                  <c:v>3.1621372968366107E-13</c:v>
                </c:pt>
                <c:pt idx="43">
                  <c:v>4.1344745552487195E-13</c:v>
                </c:pt>
                <c:pt idx="44">
                  <c:v>5.3987965520385687E-13</c:v>
                </c:pt>
                <c:pt idx="45">
                  <c:v>7.0406156666648767E-13</c:v>
                </c:pt>
                <c:pt idx="46">
                  <c:v>9.1698314077577739E-13</c:v>
                </c:pt>
                <c:pt idx="47">
                  <c:v>1.1927491117722402E-12</c:v>
                </c:pt>
                <c:pt idx="48">
                  <c:v>1.5494368842664863E-12</c:v>
                </c:pt>
                <c:pt idx="49">
                  <c:v>2.0101835555694582E-12</c:v>
                </c:pt>
                <c:pt idx="50">
                  <c:v>2.6045612752756021E-12</c:v>
                </c:pt>
                <c:pt idx="51">
                  <c:v>3.3703148964087194E-12</c:v>
                </c:pt>
                <c:pt idx="52">
                  <c:v>4.3555541572789341E-12</c:v>
                </c:pt>
                <c:pt idx="53">
                  <c:v>5.6215152595013032E-12</c:v>
                </c:pt>
                <c:pt idx="54">
                  <c:v>7.2460346605619237E-12</c:v>
                </c:pt>
                <c:pt idx="55">
                  <c:v>9.3279123763752485E-12</c:v>
                </c:pt>
                <c:pt idx="56">
                  <c:v>1.1992384543339418E-11</c:v>
                </c:pt>
                <c:pt idx="57">
                  <c:v>1.5397977179971064E-11</c:v>
                </c:pt>
                <c:pt idx="58">
                  <c:v>1.9745077142130607E-11</c:v>
                </c:pt>
                <c:pt idx="59">
                  <c:v>2.5286634749226639E-11</c:v>
                </c:pt>
                <c:pt idx="60">
                  <c:v>3.2341508561788482E-11</c:v>
                </c:pt>
                <c:pt idx="61">
                  <c:v>4.1311080027657515E-11</c:v>
                </c:pt>
                <c:pt idx="62">
                  <c:v>5.2699908640543639E-11</c:v>
                </c:pt>
                <c:pt idx="63">
                  <c:v>6.7141372205828144E-11</c:v>
                </c:pt>
                <c:pt idx="64">
                  <c:v>8.542944815959058E-11</c:v>
                </c:pt>
                <c:pt idx="65">
                  <c:v>1.0855804824137889E-10</c:v>
                </c:pt>
                <c:pt idx="66">
                  <c:v>1.3776962922952036E-10</c:v>
                </c:pt>
                <c:pt idx="67">
                  <c:v>1.7461517766065958E-10</c:v>
                </c:pt>
                <c:pt idx="68">
                  <c:v>2.2102811921778439E-10</c:v>
                </c:pt>
                <c:pt idx="69">
                  <c:v>2.794152488618369E-10</c:v>
                </c:pt>
                <c:pt idx="70">
                  <c:v>3.527684336032992E-10</c:v>
                </c:pt>
                <c:pt idx="71">
                  <c:v>4.4480162703633132E-10</c:v>
                </c:pt>
                <c:pt idx="72">
                  <c:v>5.6011867804839053E-10</c:v>
                </c:pt>
                <c:pt idx="73">
                  <c:v>7.0441854440293934E-10</c:v>
                </c:pt>
                <c:pt idx="74">
                  <c:v>8.8474586903907594E-10</c:v>
                </c:pt>
                <c:pt idx="75">
                  <c:v>1.1097964824994936E-9</c:v>
                </c:pt>
                <c:pt idx="76">
                  <c:v>1.390289304994873E-9</c:v>
                </c:pt>
                <c:pt idx="77">
                  <c:v>1.7394183898555127E-9</c:v>
                </c:pt>
                <c:pt idx="78">
                  <c:v>2.1734015387194336E-9</c:v>
                </c:pt>
                <c:pt idx="79">
                  <c:v>2.7121450997686294E-9</c:v>
                </c:pt>
                <c:pt idx="80">
                  <c:v>3.3800483168102614E-9</c:v>
                </c:pt>
                <c:pt idx="81">
                  <c:v>4.2069750248094217E-9</c:v>
                </c:pt>
                <c:pt idx="82">
                  <c:v>5.2294256967143543E-9</c:v>
                </c:pt>
                <c:pt idx="83">
                  <c:v>6.4919489632934937E-9</c:v>
                </c:pt>
                <c:pt idx="84">
                  <c:v>8.0488388965531514E-9</c:v>
                </c:pt>
                <c:pt idx="85">
                  <c:v>9.9661727327395607E-9</c:v>
                </c:pt>
                <c:pt idx="86">
                  <c:v>1.2324253500196361E-8</c:v>
                </c:pt>
                <c:pt idx="87">
                  <c:v>1.5220533422870304E-8</c:v>
                </c:pt>
                <c:pt idx="88">
                  <c:v>1.8773107232349204E-8</c:v>
                </c:pt>
                <c:pt idx="89">
                  <c:v>2.3124879911062171E-8</c:v>
                </c:pt>
                <c:pt idx="90">
                  <c:v>2.8448531211589543E-8</c:v>
                </c:pt>
                <c:pt idx="91">
                  <c:v>3.4952419893845757E-8</c:v>
                </c:pt>
                <c:pt idx="92">
                  <c:v>4.2887594375446602E-8</c:v>
                </c:pt>
                <c:pt idx="93">
                  <c:v>5.2556103826778928E-8</c:v>
                </c:pt>
                <c:pt idx="94">
                  <c:v>6.4320835134193016E-8</c:v>
                </c:pt>
                <c:pt idx="95">
                  <c:v>7.8617137125843317E-8</c:v>
                </c:pt>
                <c:pt idx="96">
                  <c:v>9.5966534582330723E-8</c:v>
                </c:pt>
                <c:pt idx="97">
                  <c:v>1.1699288147266241E-7</c:v>
                </c:pt>
                <c:pt idx="98">
                  <c:v>1.424413562591525E-7</c:v>
                </c:pt>
                <c:pt idx="99">
                  <c:v>1.7320076275893268E-7</c:v>
                </c:pt>
                <c:pt idx="100">
                  <c:v>2.1032966875516703E-7</c:v>
                </c:pt>
                <c:pt idx="101">
                  <c:v>2.5508699220372464E-7</c:v>
                </c:pt>
                <c:pt idx="102">
                  <c:v>3.0896773243274482E-7</c:v>
                </c:pt>
                <c:pt idx="103">
                  <c:v>3.7374464220031261E-7</c:v>
                </c:pt>
                <c:pt idx="104">
                  <c:v>4.5151674693986232E-7</c:v>
                </c:pt>
                <c:pt idx="105">
                  <c:v>5.447657411247114E-7</c:v>
                </c:pt>
                <c:pt idx="106">
                  <c:v>6.5642142961786786E-7</c:v>
                </c:pt>
                <c:pt idx="107">
                  <c:v>7.8993753538479971E-7</c:v>
                </c:pt>
                <c:pt idx="108">
                  <c:v>9.4937936531736278E-7</c:v>
                </c:pt>
                <c:pt idx="109">
                  <c:v>1.1395250144553339E-6</c:v>
                </c:pt>
                <c:pt idx="110">
                  <c:v>1.3659819969182714E-6</c:v>
                </c:pt>
                <c:pt idx="111">
                  <c:v>1.6353214206882295E-6</c:v>
                </c:pt>
                <c:pt idx="112">
                  <c:v>1.9552320742981688E-6</c:v>
                </c:pt>
                <c:pt idx="113">
                  <c:v>2.334697067711824E-6</c:v>
                </c:pt>
                <c:pt idx="114">
                  <c:v>2.7841959683741863E-6</c:v>
                </c:pt>
                <c:pt idx="115">
                  <c:v>3.3159356975936973E-6</c:v>
                </c:pt>
                <c:pt idx="116">
                  <c:v>3.9441138029550338E-6</c:v>
                </c:pt>
                <c:pt idx="117">
                  <c:v>4.6852181000182964E-6</c:v>
                </c:pt>
                <c:pt idx="118">
                  <c:v>5.5583670815460554E-6</c:v>
                </c:pt>
                <c:pt idx="119">
                  <c:v>6.5856959250155666E-6</c:v>
                </c:pt>
                <c:pt idx="120">
                  <c:v>7.792793388949022E-6</c:v>
                </c:pt>
                <c:pt idx="121">
                  <c:v>9.2091953749258301E-6</c:v>
                </c:pt>
                <c:pt idx="122">
                  <c:v>1.0868941443815646E-5</c:v>
                </c:pt>
                <c:pt idx="123">
                  <c:v>1.2811201109993238E-5</c:v>
                </c:pt>
                <c:pt idx="124">
                  <c:v>1.5080977293608144E-5</c:v>
                </c:pt>
                <c:pt idx="125">
                  <c:v>1.7729894885177888E-5</c:v>
                </c:pt>
                <c:pt idx="126">
                  <c:v>2.0817082964815269E-5</c:v>
                </c:pt>
                <c:pt idx="127">
                  <c:v>2.4410159815323242E-5</c:v>
                </c:pt>
                <c:pt idx="128">
                  <c:v>2.8586330468228442E-5</c:v>
                </c:pt>
                <c:pt idx="129">
                  <c:v>3.3433607117503409E-5</c:v>
                </c:pt>
                <c:pt idx="130">
                  <c:v>3.9052163318999287E-5</c:v>
                </c:pt>
                <c:pt idx="131">
                  <c:v>4.5555833454964014E-5</c:v>
                </c:pt>
                <c:pt idx="132">
                  <c:v>5.3073769471603607E-5</c:v>
                </c:pt>
                <c:pt idx="133">
                  <c:v>6.1752267381235318E-5</c:v>
                </c:pt>
                <c:pt idx="134">
                  <c:v>7.1756776445476025E-5</c:v>
                </c:pt>
                <c:pt idx="135">
                  <c:v>8.3274104306968298E-5</c:v>
                </c:pt>
                <c:pt idx="136">
                  <c:v>9.6514831597719402E-5</c:v>
                </c:pt>
                <c:pt idx="137">
                  <c:v>1.1171594970408619E-4</c:v>
                </c:pt>
                <c:pt idx="138">
                  <c:v>1.2914373539221719E-4</c:v>
                </c:pt>
                <c:pt idx="139">
                  <c:v>1.4909687587240538E-4</c:v>
                </c:pt>
                <c:pt idx="140">
                  <c:v>1.7190985758411013E-4</c:v>
                </c:pt>
                <c:pt idx="141">
                  <c:v>1.9795663149196788E-4</c:v>
                </c:pt>
                <c:pt idx="142">
                  <c:v>2.2765456697263064E-4</c:v>
                </c:pt>
                <c:pt idx="143">
                  <c:v>2.6146870541766113E-4</c:v>
                </c:pt>
                <c:pt idx="144">
                  <c:v>2.9991632345340838E-4</c:v>
                </c:pt>
                <c:pt idx="145">
                  <c:v>3.435718141591221E-4</c:v>
                </c:pt>
                <c:pt idx="146">
                  <c:v>3.9307189282398992E-4</c:v>
                </c:pt>
                <c:pt idx="147">
                  <c:v>4.4912113159747605E-4</c:v>
                </c:pt>
                <c:pt idx="148">
                  <c:v>5.124978248315531E-4</c:v>
                </c:pt>
                <c:pt idx="149">
                  <c:v>5.8406018396598672E-4</c:v>
                </c:pt>
                <c:pt idx="150">
                  <c:v>6.6475285744890583E-4</c:v>
                </c:pt>
                <c:pt idx="151">
                  <c:v>7.556137673973048E-4</c:v>
                </c:pt>
                <c:pt idx="152">
                  <c:v>8.5778125047242867E-4</c:v>
                </c:pt>
                <c:pt idx="153">
                  <c:v>9.7250148576361766E-4</c:v>
                </c:pt>
                <c:pt idx="154">
                  <c:v>1.1011361873368374E-3</c:v>
                </c:pt>
                <c:pt idx="155">
                  <c:v>1.2451705335119879E-3</c:v>
                </c:pt>
                <c:pt idx="156">
                  <c:v>1.4062212988937108E-3</c:v>
                </c:pt>
                <c:pt idx="157">
                  <c:v>1.5860451487088977E-3</c:v>
                </c:pt>
                <c:pt idx="158">
                  <c:v>1.7865470481229836E-3</c:v>
                </c:pt>
                <c:pt idx="159">
                  <c:v>2.0097887319481486E-3</c:v>
                </c:pt>
                <c:pt idx="160">
                  <c:v>2.2579971725602502E-3</c:v>
                </c:pt>
                <c:pt idx="161">
                  <c:v>2.5335729759584534E-3</c:v>
                </c:pt>
                <c:pt idx="162">
                  <c:v>2.8390986277934105E-3</c:v>
                </c:pt>
                <c:pt idx="163">
                  <c:v>3.177346502927946E-3</c:v>
                </c:pt>
                <c:pt idx="164">
                  <c:v>3.5512865437618592E-3</c:v>
                </c:pt>
                <c:pt idx="165">
                  <c:v>3.9640935042438387E-3</c:v>
                </c:pt>
                <c:pt idx="166">
                  <c:v>4.4191536483136366E-3</c:v>
                </c:pt>
                <c:pt idx="167">
                  <c:v>4.920070783583301E-3</c:v>
                </c:pt>
                <c:pt idx="168">
                  <c:v>5.4706715035036223E-3</c:v>
                </c:pt>
                <c:pt idx="169">
                  <c:v>6.0750095042082343E-3</c:v>
                </c:pt>
                <c:pt idx="170">
                  <c:v>6.7373688358278979E-3</c:v>
                </c:pt>
                <c:pt idx="171">
                  <c:v>7.4622659424746288E-3</c:v>
                </c:pt>
                <c:pt idx="172">
                  <c:v>8.2544503404699508E-3</c:v>
                </c:pt>
                <c:pt idx="173">
                  <c:v>9.1189037808961735E-3</c:v>
                </c:pt>
                <c:pt idx="174">
                  <c:v>1.0060837740352992E-2</c:v>
                </c:pt>
                <c:pt idx="175">
                  <c:v>1.1085689083069405E-2</c:v>
                </c:pt>
                <c:pt idx="176">
                  <c:v>1.2199113738420199E-2</c:v>
                </c:pt>
                <c:pt idx="177">
                  <c:v>1.3406978240586039E-2</c:v>
                </c:pt>
                <c:pt idx="178">
                  <c:v>1.4715348981730851E-2</c:v>
                </c:pt>
                <c:pt idx="179">
                  <c:v>1.6130479036792454E-2</c:v>
                </c:pt>
                <c:pt idx="180">
                  <c:v>1.7658792426919596E-2</c:v>
                </c:pt>
                <c:pt idx="181">
                  <c:v>1.9306865699854393E-2</c:v>
                </c:pt>
                <c:pt idx="182">
                  <c:v>2.1081406719242385E-2</c:v>
                </c:pt>
                <c:pt idx="183">
                  <c:v>2.298923057102269E-2</c:v>
                </c:pt>
                <c:pt idx="184">
                  <c:v>2.503723251374573E-2</c:v>
                </c:pt>
                <c:pt idx="185">
                  <c:v>2.7232357920895945E-2</c:v>
                </c:pt>
                <c:pt idx="186">
                  <c:v>2.9581569187040101E-2</c:v>
                </c:pt>
                <c:pt idx="187">
                  <c:v>3.2091809595813495E-2</c:v>
                </c:pt>
                <c:pt idx="188">
                  <c:v>3.4769964176303625E-2</c:v>
                </c:pt>
                <c:pt idx="189">
                  <c:v>3.7622817605149475E-2</c:v>
                </c:pt>
                <c:pt idx="190">
                  <c:v>4.0657009244467884E-2</c:v>
                </c:pt>
                <c:pt idx="191">
                  <c:v>4.3878985440318909E-2</c:v>
                </c:pt>
                <c:pt idx="192">
                  <c:v>4.7294949242562591E-2</c:v>
                </c:pt>
                <c:pt idx="193">
                  <c:v>5.0910807744333951E-2</c:v>
                </c:pt>
                <c:pt idx="194">
                  <c:v>5.4732117277610515E-2</c:v>
                </c:pt>
                <c:pt idx="195">
                  <c:v>5.8764026740082992E-2</c:v>
                </c:pt>
                <c:pt idx="196">
                  <c:v>6.3011219367328258E-2</c:v>
                </c:pt>
                <c:pt idx="197">
                  <c:v>6.7477853302664856E-2</c:v>
                </c:pt>
                <c:pt idx="198">
                  <c:v>7.2167501354544472E-2</c:v>
                </c:pt>
                <c:pt idx="199">
                  <c:v>7.7083090367385323E-2</c:v>
                </c:pt>
                <c:pt idx="200">
                  <c:v>8.22268406658411E-2</c:v>
                </c:pt>
                <c:pt idx="201">
                  <c:v>8.7600206064074301E-2</c:v>
                </c:pt>
                <c:pt idx="202">
                  <c:v>9.3203814960105769E-2</c:v>
                </c:pt>
                <c:pt idx="203">
                  <c:v>9.9037413060192675E-2</c:v>
                </c:pt>
                <c:pt idx="204">
                  <c:v>0.10509980829889772</c:v>
                </c:pt>
                <c:pt idx="205">
                  <c:v>0.1113888185365305</c:v>
                </c:pt>
                <c:pt idx="206">
                  <c:v>0.11790122262647548</c:v>
                </c:pt>
                <c:pt idx="207">
                  <c:v>0.12463271545010342</c:v>
                </c:pt>
                <c:pt idx="208">
                  <c:v>0.13157786751609452</c:v>
                </c:pt>
                <c:pt idx="209">
                  <c:v>0.13873008971371559</c:v>
                </c:pt>
                <c:pt idx="210">
                  <c:v>0.14608160379560464</c:v>
                </c:pt>
                <c:pt idx="211">
                  <c:v>0.15362341914470509</c:v>
                </c:pt>
                <c:pt idx="212">
                  <c:v>0.16134531635201294</c:v>
                </c:pt>
                <c:pt idx="213">
                  <c:v>0.16923583809670809</c:v>
                </c:pt>
                <c:pt idx="214">
                  <c:v>0.17728228777806485</c:v>
                </c:pt>
                <c:pt idx="215">
                  <c:v>0.18547073629941779</c:v>
                </c:pt>
                <c:pt idx="216">
                  <c:v>0.19378603734862473</c:v>
                </c:pt>
                <c:pt idx="217">
                  <c:v>0.2022118514572544</c:v>
                </c:pt>
                <c:pt idx="218">
                  <c:v>0.21073067905256879</c:v>
                </c:pt>
                <c:pt idx="219">
                  <c:v>0.21932390264279703</c:v>
                </c:pt>
                <c:pt idx="220">
                  <c:v>0.22797183819784542</c:v>
                </c:pt>
                <c:pt idx="221">
                  <c:v>0.23665379570517386</c:v>
                </c:pt>
                <c:pt idx="222">
                  <c:v>0.24534814879489861</c:v>
                </c:pt>
                <c:pt idx="223">
                  <c:v>0.25403241324014286</c:v>
                </c:pt>
                <c:pt idx="224">
                  <c:v>0.26268333404919231</c:v>
                </c:pt>
                <c:pt idx="225">
                  <c:v>0.27127698077613843</c:v>
                </c:pt>
                <c:pt idx="226">
                  <c:v>0.27978885058745018</c:v>
                </c:pt>
                <c:pt idx="227">
                  <c:v>0.28819397853439171</c:v>
                </c:pt>
                <c:pt idx="228">
                  <c:v>0.2964670543964894</c:v>
                </c:pt>
                <c:pt idx="229">
                  <c:v>0.30458254538045093</c:v>
                </c:pt>
                <c:pt idx="230">
                  <c:v>0.31251482388312224</c:v>
                </c:pt>
                <c:pt idx="231">
                  <c:v>0.32023829945729615</c:v>
                </c:pt>
                <c:pt idx="232">
                  <c:v>0.32772755405645065</c:v>
                </c:pt>
                <c:pt idx="233">
                  <c:v>0.33495747957973604</c:v>
                </c:pt>
                <c:pt idx="234">
                  <c:v>0.34190341669261493</c:v>
                </c:pt>
                <c:pt idx="235">
                  <c:v>0.34854129386223737</c:v>
                </c:pt>
                <c:pt idx="236">
                  <c:v>0.35484776552057889</c:v>
                </c:pt>
                <c:pt idx="237">
                  <c:v>0.36080034825311386</c:v>
                </c:pt>
                <c:pt idx="238">
                  <c:v>0.3663775539067487</c:v>
                </c:pt>
                <c:pt idx="239">
                  <c:v>0.37155901851818257</c:v>
                </c:pt>
                <c:pt idx="240">
                  <c:v>0.37632562598290864</c:v>
                </c:pt>
                <c:pt idx="241">
                  <c:v>0.38065962541571008</c:v>
                </c:pt>
                <c:pt idx="242">
                  <c:v>0.38454474119556242</c:v>
                </c:pt>
                <c:pt idx="243">
                  <c:v>0.38796627474099921</c:v>
                </c:pt>
                <c:pt idx="244">
                  <c:v>0.39091119712576811</c:v>
                </c:pt>
                <c:pt idx="245">
                  <c:v>0.3933682317183701</c:v>
                </c:pt>
                <c:pt idx="246">
                  <c:v>0.39532792611209083</c:v>
                </c:pt>
                <c:pt idx="247">
                  <c:v>0.39678271270350751</c:v>
                </c:pt>
                <c:pt idx="248">
                  <c:v>0.39772695737619945</c:v>
                </c:pt>
                <c:pt idx="249">
                  <c:v>0.39815699585138842</c:v>
                </c:pt>
                <c:pt idx="250">
                  <c:v>0.39807115737731086</c:v>
                </c:pt>
                <c:pt idx="251">
                  <c:v>0.39746977554300406</c:v>
                </c:pt>
                <c:pt idx="252">
                  <c:v>0.39635518611855958</c:v>
                </c:pt>
                <c:pt idx="253">
                  <c:v>0.39473171194141238</c:v>
                </c:pt>
                <c:pt idx="254">
                  <c:v>0.39260563498551826</c:v>
                </c:pt>
                <c:pt idx="255">
                  <c:v>0.38998515586596361</c:v>
                </c:pt>
                <c:pt idx="256">
                  <c:v>0.38688034114431147</c:v>
                </c:pt>
                <c:pt idx="257">
                  <c:v>0.38330305890850874</c:v>
                </c:pt>
                <c:pt idx="258">
                  <c:v>0.37926690320422818</c:v>
                </c:pt>
                <c:pt idx="259">
                  <c:v>0.3747871079909269</c:v>
                </c:pt>
                <c:pt idx="260">
                  <c:v>0.36988045138460451</c:v>
                </c:pt>
                <c:pt idx="261">
                  <c:v>0.36456515102927201</c:v>
                </c:pt>
                <c:pt idx="262">
                  <c:v>0.35886075150966473</c:v>
                </c:pt>
                <c:pt idx="263">
                  <c:v>0.35278800477802424</c:v>
                </c:pt>
                <c:pt idx="264">
                  <c:v>0.34636874461728073</c:v>
                </c:pt>
                <c:pt idx="265">
                  <c:v>0.33962575620125413</c:v>
                </c:pt>
                <c:pt idx="266">
                  <c:v>0.33258264183928526</c:v>
                </c:pt>
                <c:pt idx="267">
                  <c:v>0.32526368400789402</c:v>
                </c:pt>
                <c:pt idx="268">
                  <c:v>0.31769370677565462</c:v>
                </c:pt>
                <c:pt idx="269">
                  <c:v>0.30989793671966992</c:v>
                </c:pt>
                <c:pt idx="270">
                  <c:v>0.30190186441312228</c:v>
                </c:pt>
                <c:pt idx="271">
                  <c:v>0.29373110753384668</c:v>
                </c:pt>
                <c:pt idx="272">
                  <c:v>0.28541127660427568</c:v>
                </c:pt>
                <c:pt idx="273">
                  <c:v>0.27696784432416272</c:v>
                </c:pt>
                <c:pt idx="274">
                  <c:v>0.26842601939997512</c:v>
                </c:pt>
                <c:pt idx="275">
                  <c:v>0.25981062570966601</c:v>
                </c:pt>
                <c:pt idx="276">
                  <c:v>0.25114598756963719</c:v>
                </c:pt>
                <c:pt idx="277">
                  <c:v>0.24245582179311154</c:v>
                </c:pt>
                <c:pt idx="278">
                  <c:v>0.23376313714690894</c:v>
                </c:pt>
                <c:pt idx="279">
                  <c:v>0.22509014172785188</c:v>
                </c:pt>
                <c:pt idx="280">
                  <c:v>0.2164581586918074</c:v>
                </c:pt>
                <c:pt idx="281">
                  <c:v>0.20788755067880363</c:v>
                </c:pt>
                <c:pt idx="282">
                  <c:v>0.19939765318780403</c:v>
                </c:pt>
                <c:pt idx="283">
                  <c:v>0.19100671706562544</c:v>
                </c:pt>
                <c:pt idx="284">
                  <c:v>0.18273186018713236</c:v>
                </c:pt>
                <c:pt idx="285">
                  <c:v>0.17458902831915635</c:v>
                </c:pt>
                <c:pt idx="286">
                  <c:v>0.16659296507944496</c:v>
                </c:pt>
                <c:pt idx="287">
                  <c:v>0.15875719082510181</c:v>
                </c:pt>
                <c:pt idx="288">
                  <c:v>0.15109399023314704</c:v>
                </c:pt>
                <c:pt idx="289">
                  <c:v>0.14361440826958935</c:v>
                </c:pt>
                <c:pt idx="290">
                  <c:v>0.13632825418326688</c:v>
                </c:pt>
                <c:pt idx="291">
                  <c:v>0.12924411310708317</c:v>
                </c:pt>
                <c:pt idx="292">
                  <c:v>0.12236936480243055</c:v>
                </c:pt>
                <c:pt idx="293">
                  <c:v>0.11571020904276923</c:v>
                </c:pt>
                <c:pt idx="294">
                  <c:v>0.1092716970995984</c:v>
                </c:pt>
                <c:pt idx="295">
                  <c:v>0.10305776876844494</c:v>
                </c:pt>
                <c:pt idx="296">
                  <c:v>9.707129435390148E-2</c:v>
                </c:pt>
                <c:pt idx="297">
                  <c:v>9.1314121021016659E-2</c:v>
                </c:pt>
                <c:pt idx="298">
                  <c:v>8.5787122915226111E-2</c:v>
                </c:pt>
                <c:pt idx="299">
                  <c:v>8.0490254454196247E-2</c:v>
                </c:pt>
                <c:pt idx="300">
                  <c:v>7.5422606202067421E-2</c:v>
                </c:pt>
                <c:pt idx="301">
                  <c:v>7.0582462749190694E-2</c:v>
                </c:pt>
                <c:pt idx="302">
                  <c:v>6.5967362038090158E-2</c:v>
                </c:pt>
                <c:pt idx="303">
                  <c:v>6.157415559853948E-2</c:v>
                </c:pt>
                <c:pt idx="304">
                  <c:v>5.7399069180787389E-2</c:v>
                </c:pt>
                <c:pt idx="305">
                  <c:v>5.3437763305553922E-2</c:v>
                </c:pt>
                <c:pt idx="306">
                  <c:v>4.9685393281892122E-2</c:v>
                </c:pt>
                <c:pt idx="307">
                  <c:v>4.6136668278812049E-2</c:v>
                </c:pt>
                <c:pt idx="308">
                  <c:v>4.2785909073146354E-2</c:v>
                </c:pt>
                <c:pt idx="309">
                  <c:v>3.9627104133972066E-2</c:v>
                </c:pt>
                <c:pt idx="310">
                  <c:v>3.6653963742469216E-2</c:v>
                </c:pt>
                <c:pt idx="311">
                  <c:v>3.3859971884921028E-2</c:v>
                </c:pt>
                <c:pt idx="312">
                  <c:v>3.1238435695178347E-2</c:v>
                </c:pt>
                <c:pt idx="313">
                  <c:v>2.8782532260911466E-2</c:v>
                </c:pt>
                <c:pt idx="314">
                  <c:v>2.6485352644971188E-2</c:v>
                </c:pt>
                <c:pt idx="315">
                  <c:v>2.4339943008843259E-2</c:v>
                </c:pt>
                <c:pt idx="316">
                  <c:v>2.2339342759207202E-2</c:v>
                </c:pt>
                <c:pt idx="317">
                  <c:v>2.0476619670748108E-2</c:v>
                </c:pt>
                <c:pt idx="318">
                  <c:v>1.8744901968412872E-2</c:v>
                </c:pt>
                <c:pt idx="319">
                  <c:v>1.7137407380077796E-2</c:v>
                </c:pt>
                <c:pt idx="320">
                  <c:v>1.56474691959822E-2</c:v>
                </c:pt>
                <c:pt idx="321">
                  <c:v>1.4268559394192836E-2</c:v>
                </c:pt>
                <c:pt idx="322">
                  <c:v>1.2994308911753041E-2</c:v>
                </c:pt>
                <c:pt idx="323">
                  <c:v>1.1818525159022358E-2</c:v>
                </c:pt>
                <c:pt idx="324">
                  <c:v>1.0735206890049254E-2</c:v>
                </c:pt>
                <c:pt idx="325">
                  <c:v>9.7385565546903967E-3</c:v>
                </c:pt>
                <c:pt idx="326">
                  <c:v>8.8229902686694194E-3</c:v>
                </c:pt>
                <c:pt idx="327">
                  <c:v>7.9831455459557932E-3</c:v>
                </c:pt>
                <c:pt idx="328">
                  <c:v>7.2138869438564757E-3</c:v>
                </c:pt>
                <c:pt idx="329">
                  <c:v>6.5103097751846271E-3</c:v>
                </c:pt>
                <c:pt idx="330">
                  <c:v>5.8677420439465985E-3</c:v>
                </c:pt>
                <c:pt idx="331">
                  <c:v>5.2817447613261867E-3</c:v>
                </c:pt>
                <c:pt idx="332">
                  <c:v>4.7481107975076448E-3</c:v>
                </c:pt>
                <c:pt idx="333">
                  <c:v>4.2628624222315944E-3</c:v>
                </c:pt>
                <c:pt idx="334">
                  <c:v>3.8222476830881715E-3</c:v>
                </c:pt>
                <c:pt idx="335">
                  <c:v>3.4227357655864841E-3</c:v>
                </c:pt>
                <c:pt idx="336">
                  <c:v>3.061011473160733E-3</c:v>
                </c:pt>
                <c:pt idx="337">
                  <c:v>2.7339689586393843E-3</c:v>
                </c:pt>
                <c:pt idx="338">
                  <c:v>2.4387048314647455E-3</c:v>
                </c:pt>
                <c:pt idx="339">
                  <c:v>2.172510757249595E-3</c:v>
                </c:pt>
                <c:pt idx="340">
                  <c:v>1.9328656582278242E-3</c:v>
                </c:pt>
                <c:pt idx="341">
                  <c:v>1.7174276149209448E-3</c:v>
                </c:pt>
                <c:pt idx="342">
                  <c:v>1.5240255610147462E-3</c:v>
                </c:pt>
                <c:pt idx="343">
                  <c:v>1.3506508551214946E-3</c:v>
                </c:pt>
                <c:pt idx="344">
                  <c:v>1.1954488048837764E-3</c:v>
                </c:pt>
                <c:pt idx="345">
                  <c:v>1.0567102108353205E-3</c:v>
                </c:pt>
                <c:pt idx="346">
                  <c:v>9.3286298964046746E-4</c:v>
                </c:pt>
                <c:pt idx="347">
                  <c:v>8.2246392884472201E-4</c:v>
                </c:pt>
                <c:pt idx="348">
                  <c:v>7.241906181314566E-4</c:v>
                </c:pt>
                <c:pt idx="349">
                  <c:v>6.3683359533198386E-4</c:v>
                </c:pt>
                <c:pt idx="350">
                  <c:v>5.5928873910628877E-4</c:v>
                </c:pt>
                <c:pt idx="351">
                  <c:v>4.9054993431988986E-4</c:v>
                </c:pt>
                <c:pt idx="352">
                  <c:v>4.2970203070087892E-4</c:v>
                </c:pt>
                <c:pt idx="353">
                  <c:v>3.7591411037572173E-4</c:v>
                </c:pt>
                <c:pt idx="354">
                  <c:v>3.2843307535205467E-4</c:v>
                </c:pt>
                <c:pt idx="355">
                  <c:v>2.8657756193530676E-4</c:v>
                </c:pt>
                <c:pt idx="356">
                  <c:v>2.4973218542273019E-4</c:v>
                </c:pt>
                <c:pt idx="357">
                  <c:v>2.1734211519840673E-4</c:v>
                </c:pt>
                <c:pt idx="358">
                  <c:v>1.8890797753800823E-4</c:v>
                </c:pt>
                <c:pt idx="359">
                  <c:v>1.6398108100173635E-4</c:v>
                </c:pt>
                <c:pt idx="360">
                  <c:v>1.4215895722529729E-4</c:v>
                </c:pt>
                <c:pt idx="361">
                  <c:v>1.2308120818774356E-4</c:v>
                </c:pt>
                <c:pt idx="362">
                  <c:v>1.064256496164497E-4</c:v>
                </c:pt>
                <c:pt idx="363">
                  <c:v>9.1904739057755973E-5</c:v>
                </c:pt>
                <c:pt idx="364">
                  <c:v>7.9262276271244096E-5</c:v>
                </c:pt>
                <c:pt idx="365">
                  <c:v>6.8270362970734559E-5</c:v>
                </c:pt>
                <c:pt idx="366">
                  <c:v>5.8726608511116943E-5</c:v>
                </c:pt>
                <c:pt idx="367">
                  <c:v>5.0451567882947232E-5</c:v>
                </c:pt>
                <c:pt idx="368">
                  <c:v>4.3286398303423655E-5</c:v>
                </c:pt>
                <c:pt idx="369">
                  <c:v>3.7090720761025047E-5</c:v>
                </c:pt>
                <c:pt idx="370">
                  <c:v>3.1740673061287047E-5</c:v>
                </c:pt>
                <c:pt idx="371">
                  <c:v>2.7127141213807727E-5</c:v>
                </c:pt>
                <c:pt idx="372">
                  <c:v>2.3154156377966388E-5</c:v>
                </c:pt>
                <c:pt idx="373">
                  <c:v>1.9737445030877629E-5</c:v>
                </c:pt>
                <c:pt idx="374">
                  <c:v>1.680312052109598E-5</c:v>
                </c:pt>
                <c:pt idx="375">
                  <c:v>1.4286504712369935E-5</c:v>
                </c:pt>
                <c:pt idx="376">
                  <c:v>1.2131068991519472E-5</c:v>
                </c:pt>
                <c:pt idx="377">
                  <c:v>1.0287484502904944E-5</c:v>
                </c:pt>
                <c:pt idx="378">
                  <c:v>8.7127720698726583E-6</c:v>
                </c:pt>
                <c:pt idx="379">
                  <c:v>7.3695428631590843E-6</c:v>
                </c:pt>
                <c:pt idx="380">
                  <c:v>6.2253214708166733E-6</c:v>
                </c:pt>
                <c:pt idx="381">
                  <c:v>5.2519436081613092E-6</c:v>
                </c:pt>
                <c:pt idx="382">
                  <c:v>4.4250212748949351E-6</c:v>
                </c:pt>
                <c:pt idx="383">
                  <c:v>3.7234687161693736E-6</c:v>
                </c:pt>
                <c:pt idx="384">
                  <c:v>3.1290830719850971E-6</c:v>
                </c:pt>
                <c:pt idx="385">
                  <c:v>2.6261741027310396E-6</c:v>
                </c:pt>
                <c:pt idx="386">
                  <c:v>2.2012378562767344E-6</c:v>
                </c:pt>
                <c:pt idx="387">
                  <c:v>1.8426695927907649E-6</c:v>
                </c:pt>
                <c:pt idx="388">
                  <c:v>1.5405117068267874E-6</c:v>
                </c:pt>
                <c:pt idx="389">
                  <c:v>1.2862327820523267E-6</c:v>
                </c:pt>
                <c:pt idx="390">
                  <c:v>1.0725342825047645E-6</c:v>
                </c:pt>
                <c:pt idx="391">
                  <c:v>8.9318172594443418E-7</c:v>
                </c:pt>
                <c:pt idx="392">
                  <c:v>7.428575004724699E-7</c:v>
                </c:pt>
                <c:pt idx="393">
                  <c:v>6.1703277601604309E-7</c:v>
                </c:pt>
                <c:pt idx="394">
                  <c:v>5.1185622862599277E-7</c:v>
                </c:pt>
                <c:pt idx="395">
                  <c:v>4.2405753895866524E-7</c:v>
                </c:pt>
                <c:pt idx="396">
                  <c:v>3.5086384807730461E-7</c:v>
                </c:pt>
                <c:pt idx="397">
                  <c:v>2.8992755510489923E-7</c:v>
                </c:pt>
                <c:pt idx="398">
                  <c:v>2.392640236086059E-7</c:v>
                </c:pt>
                <c:pt idx="399">
                  <c:v>1.9719792821365045E-7</c:v>
                </c:pt>
                <c:pt idx="400">
                  <c:v>1.6231712113365825E-7</c:v>
                </c:pt>
                <c:pt idx="401">
                  <c:v>1.3343303133516441E-7</c:v>
                </c:pt>
                <c:pt idx="402">
                  <c:v>1.0954672815529027E-7</c:v>
                </c:pt>
                <c:pt idx="403">
                  <c:v>8.981988754140282E-8</c:v>
                </c:pt>
                <c:pt idx="404">
                  <c:v>7.3549993801052261E-8</c:v>
                </c:pt>
                <c:pt idx="405">
                  <c:v>6.0149193899388534E-8</c:v>
                </c:pt>
                <c:pt idx="406">
                  <c:v>4.9126295915072706E-8</c:v>
                </c:pt>
                <c:pt idx="407">
                  <c:v>4.0071469194290422E-8</c:v>
                </c:pt>
                <c:pt idx="408">
                  <c:v>3.2643261889827047E-8</c:v>
                </c:pt>
                <c:pt idx="409">
                  <c:v>2.6557602737193858E-8</c:v>
                </c:pt>
                <c:pt idx="410">
                  <c:v>2.1578498837735434E-8</c:v>
                </c:pt>
                <c:pt idx="411">
                  <c:v>1.7510180563348756E-8</c:v>
                </c:pt>
                <c:pt idx="412">
                  <c:v>1.4190479083833816E-8</c:v>
                </c:pt>
                <c:pt idx="413">
                  <c:v>1.1485252005053896E-8</c:v>
                </c:pt>
                <c:pt idx="414">
                  <c:v>9.2836987003458116E-9</c:v>
                </c:pt>
                <c:pt idx="415">
                  <c:v>7.4944295759733716E-9</c:v>
                </c:pt>
                <c:pt idx="416">
                  <c:v>6.0421731448807349E-9</c:v>
                </c:pt>
                <c:pt idx="417">
                  <c:v>4.8650217600212116E-9</c:v>
                </c:pt>
                <c:pt idx="418">
                  <c:v>3.912131508370293E-9</c:v>
                </c:pt>
                <c:pt idx="419">
                  <c:v>3.141804382691743E-9</c:v>
                </c:pt>
                <c:pt idx="420">
                  <c:v>2.519891690732011E-9</c:v>
                </c:pt>
                <c:pt idx="421">
                  <c:v>2.018466961494117E-9</c:v>
                </c:pt>
                <c:pt idx="422">
                  <c:v>1.6147245693406933E-9</c:v>
                </c:pt>
                <c:pt idx="423">
                  <c:v>1.2900670983457475E-9</c:v>
                </c:pt>
                <c:pt idx="424">
                  <c:v>1.0293502691646443E-9</c:v>
                </c:pt>
                <c:pt idx="425">
                  <c:v>8.20259186796618E-10</c:v>
                </c:pt>
                <c:pt idx="426">
                  <c:v>6.5279386061599934E-10</c:v>
                </c:pt>
                <c:pt idx="427">
                  <c:v>5.1884550309824907E-10</c:v>
                </c:pt>
                <c:pt idx="428">
                  <c:v>4.1184812218476523E-10</c:v>
                </c:pt>
                <c:pt idx="429">
                  <c:v>3.2649246350693889E-10</c:v>
                </c:pt>
                <c:pt idx="430">
                  <c:v>2.5849150133162039E-10</c:v>
                </c:pt>
                <c:pt idx="431">
                  <c:v>2.0438848031986072E-10</c:v>
                </c:pt>
                <c:pt idx="432">
                  <c:v>1.6140002501390084E-10</c:v>
                </c:pt>
                <c:pt idx="433">
                  <c:v>1.2728810421178217E-10</c:v>
                </c:pt>
                <c:pt idx="434">
                  <c:v>1.0025570063099309E-10</c:v>
                </c:pt>
                <c:pt idx="435">
                  <c:v>7.8861924647859823E-11</c:v>
                </c:pt>
                <c:pt idx="436">
                  <c:v>6.1953051867300669E-11</c:v>
                </c:pt>
                <c:pt idx="437">
                  <c:v>4.8606581200544361E-11</c:v>
                </c:pt>
                <c:pt idx="438">
                  <c:v>3.8085922871766144E-11</c:v>
                </c:pt>
                <c:pt idx="439">
                  <c:v>2.9803751187830846E-11</c:v>
                </c:pt>
                <c:pt idx="440">
                  <c:v>2.3292409250030836E-11</c:v>
                </c:pt>
                <c:pt idx="441">
                  <c:v>1.8180044109245154E-11</c:v>
                </c:pt>
                <c:pt idx="442">
                  <c:v>1.4171391320966408E-11</c:v>
                </c:pt>
                <c:pt idx="443">
                  <c:v>1.1032325986763533E-11</c:v>
                </c:pt>
                <c:pt idx="444">
                  <c:v>8.577460346255184E-12</c:v>
                </c:pt>
                <c:pt idx="445">
                  <c:v>6.6602018183145701E-12</c:v>
                </c:pt>
                <c:pt idx="446">
                  <c:v>5.1647951078918818E-12</c:v>
                </c:pt>
                <c:pt idx="447">
                  <c:v>3.9999617903724607E-12</c:v>
                </c:pt>
                <c:pt idx="448">
                  <c:v>3.0938241533033137E-12</c:v>
                </c:pt>
                <c:pt idx="449">
                  <c:v>2.3898599211430552E-12</c:v>
                </c:pt>
                <c:pt idx="450">
                  <c:v>1.8436832236469635E-12</c:v>
                </c:pt>
                <c:pt idx="451">
                  <c:v>1.4204867898450438E-12</c:v>
                </c:pt>
                <c:pt idx="452">
                  <c:v>1.0930125085621878E-12</c:v>
                </c:pt>
                <c:pt idx="453">
                  <c:v>8.3994355573453924E-13</c:v>
                </c:pt>
                <c:pt idx="454">
                  <c:v>6.4463237083275072E-13</c:v>
                </c:pt>
                <c:pt idx="455">
                  <c:v>4.9409579237785214E-13</c:v>
                </c:pt>
                <c:pt idx="456">
                  <c:v>3.7822239322456724E-13</c:v>
                </c:pt>
                <c:pt idx="457">
                  <c:v>2.8914811046162523E-13</c:v>
                </c:pt>
                <c:pt idx="458">
                  <c:v>2.2076514982087299E-13</c:v>
                </c:pt>
                <c:pt idx="459">
                  <c:v>1.6833627456325754E-13</c:v>
                </c:pt>
                <c:pt idx="460">
                  <c:v>1.2819230139141813E-13</c:v>
                </c:pt>
                <c:pt idx="461">
                  <c:v>9.7495195519801947E-14</c:v>
                </c:pt>
                <c:pt idx="462">
                  <c:v>7.4052806488916599E-14</c:v>
                </c:pt>
                <c:pt idx="463">
                  <c:v>5.6174196287237992E-14</c:v>
                </c:pt>
                <c:pt idx="464">
                  <c:v>4.2556828006207061E-14</c:v>
                </c:pt>
                <c:pt idx="465">
                  <c:v>3.2198724658781239E-14</c:v>
                </c:pt>
                <c:pt idx="466">
                  <c:v>2.4330169132485668E-14</c:v>
                </c:pt>
                <c:pt idx="467">
                  <c:v>1.8360674146917618E-14</c:v>
                </c:pt>
                <c:pt idx="468">
                  <c:v>1.3837867114021463E-14</c:v>
                </c:pt>
                <c:pt idx="469">
                  <c:v>1.0415658348219175E-14</c:v>
                </c:pt>
                <c:pt idx="470">
                  <c:v>7.8296316961671614E-15</c:v>
                </c:pt>
                <c:pt idx="471">
                  <c:v>5.8780459743305301E-15</c:v>
                </c:pt>
                <c:pt idx="472">
                  <c:v>4.4071888548338698E-15</c:v>
                </c:pt>
                <c:pt idx="473">
                  <c:v>3.300102135537382E-15</c:v>
                </c:pt>
                <c:pt idx="474">
                  <c:v>2.4679146650913748E-15</c:v>
                </c:pt>
                <c:pt idx="475">
                  <c:v>1.8431892708323272E-15</c:v>
                </c:pt>
                <c:pt idx="476">
                  <c:v>1.3748229279037049E-15</c:v>
                </c:pt>
                <c:pt idx="477">
                  <c:v>1.0241430832482718E-15</c:v>
                </c:pt>
                <c:pt idx="478">
                  <c:v>7.6192380706024453E-16</c:v>
                </c:pt>
                <c:pt idx="479">
                  <c:v>5.6610825617490898E-16</c:v>
                </c:pt>
                <c:pt idx="480">
                  <c:v>4.2007271256084326E-16</c:v>
                </c:pt>
                <c:pt idx="481">
                  <c:v>3.1130528314689995E-16</c:v>
                </c:pt>
                <c:pt idx="482">
                  <c:v>2.304016307159892E-16</c:v>
                </c:pt>
                <c:pt idx="483">
                  <c:v>1.7030274318226627E-16</c:v>
                </c:pt>
                <c:pt idx="484">
                  <c:v>1.2571722204373987E-16</c:v>
                </c:pt>
                <c:pt idx="485">
                  <c:v>9.2684037829830236E-17</c:v>
                </c:pt>
                <c:pt idx="486">
                  <c:v>6.8242063916852339E-17</c:v>
                </c:pt>
                <c:pt idx="487">
                  <c:v>5.0180663349642059E-17</c:v>
                </c:pt>
                <c:pt idx="488">
                  <c:v>3.6851713015138266E-17</c:v>
                </c:pt>
                <c:pt idx="489">
                  <c:v>2.7028130069919996E-17</c:v>
                </c:pt>
                <c:pt idx="490">
                  <c:v>1.9797545856439911E-17</c:v>
                </c:pt>
                <c:pt idx="491">
                  <c:v>1.4482507177177824E-17</c:v>
                </c:pt>
                <c:pt idx="492">
                  <c:v>1.0580670372504025E-17</c:v>
                </c:pt>
                <c:pt idx="493">
                  <c:v>7.7200418474079157E-18</c:v>
                </c:pt>
                <c:pt idx="494">
                  <c:v>5.6255263305384018E-18</c:v>
                </c:pt>
                <c:pt idx="495">
                  <c:v>4.0939610505729718E-18</c:v>
                </c:pt>
                <c:pt idx="496">
                  <c:v>2.9755091408723934E-18</c:v>
                </c:pt>
                <c:pt idx="497">
                  <c:v>2.1598117946325412E-18</c:v>
                </c:pt>
                <c:pt idx="498">
                  <c:v>1.5656964458648137E-18</c:v>
                </c:pt>
                <c:pt idx="499">
                  <c:v>1.1335384612462365E-18</c:v>
                </c:pt>
              </c:numCache>
            </c:numRef>
          </c:yVal>
          <c:smooth val="1"/>
          <c:extLst>
            <c:ext xmlns:c16="http://schemas.microsoft.com/office/drawing/2014/chart" uri="{C3380CC4-5D6E-409C-BE32-E72D297353CC}">
              <c16:uniqueId val="{00000000-2199-45C9-9418-50F93C280FD4}"/>
            </c:ext>
          </c:extLst>
        </c:ser>
        <c:ser>
          <c:idx val="1"/>
          <c:order val="1"/>
          <c:tx>
            <c:v>Class 1</c:v>
          </c:tx>
          <c:spPr>
            <a:ln w="19050" cap="rnd">
              <a:solidFill>
                <a:schemeClr val="accent2"/>
              </a:solidFill>
              <a:round/>
            </a:ln>
            <a:effectLst/>
          </c:spPr>
          <c:marker>
            <c:symbol val="none"/>
          </c:marker>
          <c:xVal>
            <c:numRef>
              <c:f>Sheet1!$O$4:$O$503</c:f>
              <c:numCache>
                <c:formatCode>General</c:formatCode>
                <c:ptCount val="500"/>
                <c:pt idx="0">
                  <c:v>-9</c:v>
                </c:pt>
                <c:pt idx="1">
                  <c:v>-8.9639278557114235</c:v>
                </c:pt>
                <c:pt idx="2">
                  <c:v>-8.927855711422847</c:v>
                </c:pt>
                <c:pt idx="3">
                  <c:v>-8.8917835671342704</c:v>
                </c:pt>
                <c:pt idx="4">
                  <c:v>-8.8557114228456939</c:v>
                </c:pt>
                <c:pt idx="5">
                  <c:v>-8.8196392785571174</c:v>
                </c:pt>
                <c:pt idx="6">
                  <c:v>-8.7835671342685409</c:v>
                </c:pt>
                <c:pt idx="7">
                  <c:v>-8.7474949899799643</c:v>
                </c:pt>
                <c:pt idx="8">
                  <c:v>-8.7114228456913878</c:v>
                </c:pt>
                <c:pt idx="9">
                  <c:v>-8.6753507014028113</c:v>
                </c:pt>
                <c:pt idx="10">
                  <c:v>-8.6392785571142348</c:v>
                </c:pt>
                <c:pt idx="11">
                  <c:v>-8.6032064128256582</c:v>
                </c:pt>
                <c:pt idx="12">
                  <c:v>-8.5671342685370817</c:v>
                </c:pt>
                <c:pt idx="13">
                  <c:v>-8.5310621242485052</c:v>
                </c:pt>
                <c:pt idx="14">
                  <c:v>-8.4949899799599287</c:v>
                </c:pt>
                <c:pt idx="15">
                  <c:v>-8.4589178356713521</c:v>
                </c:pt>
                <c:pt idx="16">
                  <c:v>-8.4228456913827756</c:v>
                </c:pt>
                <c:pt idx="17">
                  <c:v>-8.3867735470941991</c:v>
                </c:pt>
                <c:pt idx="18">
                  <c:v>-8.3507014028056226</c:v>
                </c:pt>
                <c:pt idx="19">
                  <c:v>-8.314629258517046</c:v>
                </c:pt>
                <c:pt idx="20">
                  <c:v>-8.2785571142284695</c:v>
                </c:pt>
                <c:pt idx="21">
                  <c:v>-8.242484969939893</c:v>
                </c:pt>
                <c:pt idx="22">
                  <c:v>-8.2064128256513165</c:v>
                </c:pt>
                <c:pt idx="23">
                  <c:v>-8.1703406813627399</c:v>
                </c:pt>
                <c:pt idx="24">
                  <c:v>-8.1342685370741634</c:v>
                </c:pt>
                <c:pt idx="25">
                  <c:v>-8.0981963927855869</c:v>
                </c:pt>
                <c:pt idx="26">
                  <c:v>-8.0621242484970104</c:v>
                </c:pt>
                <c:pt idx="27">
                  <c:v>-8.0260521042084338</c:v>
                </c:pt>
                <c:pt idx="28">
                  <c:v>-7.9899799599198564</c:v>
                </c:pt>
                <c:pt idx="29">
                  <c:v>-7.953907815631279</c:v>
                </c:pt>
                <c:pt idx="30">
                  <c:v>-7.9178356713427016</c:v>
                </c:pt>
                <c:pt idx="31">
                  <c:v>-7.8817635270541242</c:v>
                </c:pt>
                <c:pt idx="32">
                  <c:v>-7.8456913827655468</c:v>
                </c:pt>
                <c:pt idx="33">
                  <c:v>-7.8096192384769694</c:v>
                </c:pt>
                <c:pt idx="34">
                  <c:v>-7.773547094188392</c:v>
                </c:pt>
                <c:pt idx="35">
                  <c:v>-7.7374749498998145</c:v>
                </c:pt>
                <c:pt idx="36">
                  <c:v>-7.7014028056112371</c:v>
                </c:pt>
                <c:pt idx="37">
                  <c:v>-7.6653306613226597</c:v>
                </c:pt>
                <c:pt idx="38">
                  <c:v>-7.6292585170340823</c:v>
                </c:pt>
                <c:pt idx="39">
                  <c:v>-7.5931863727455049</c:v>
                </c:pt>
                <c:pt idx="40">
                  <c:v>-7.5571142284569275</c:v>
                </c:pt>
                <c:pt idx="41">
                  <c:v>-7.5210420841683501</c:v>
                </c:pt>
                <c:pt idx="42">
                  <c:v>-7.4849699398797727</c:v>
                </c:pt>
                <c:pt idx="43">
                  <c:v>-7.4488977955911952</c:v>
                </c:pt>
                <c:pt idx="44">
                  <c:v>-7.4128256513026178</c:v>
                </c:pt>
                <c:pt idx="45">
                  <c:v>-7.3767535070140404</c:v>
                </c:pt>
                <c:pt idx="46">
                  <c:v>-7.340681362725463</c:v>
                </c:pt>
                <c:pt idx="47">
                  <c:v>-7.3046092184368856</c:v>
                </c:pt>
                <c:pt idx="48">
                  <c:v>-7.2685370741483082</c:v>
                </c:pt>
                <c:pt idx="49">
                  <c:v>-7.2324649298597308</c:v>
                </c:pt>
                <c:pt idx="50">
                  <c:v>-7.1963927855711534</c:v>
                </c:pt>
                <c:pt idx="51">
                  <c:v>-7.1603206412825759</c:v>
                </c:pt>
                <c:pt idx="52">
                  <c:v>-7.1242484969939985</c:v>
                </c:pt>
                <c:pt idx="53">
                  <c:v>-7.0881763527054211</c:v>
                </c:pt>
                <c:pt idx="54">
                  <c:v>-7.0521042084168437</c:v>
                </c:pt>
                <c:pt idx="55">
                  <c:v>-7.0160320641282663</c:v>
                </c:pt>
                <c:pt idx="56">
                  <c:v>-6.9799599198396889</c:v>
                </c:pt>
                <c:pt idx="57">
                  <c:v>-6.9438877755511115</c:v>
                </c:pt>
                <c:pt idx="58">
                  <c:v>-6.9078156312625341</c:v>
                </c:pt>
                <c:pt idx="59">
                  <c:v>-6.8717434869739566</c:v>
                </c:pt>
                <c:pt idx="60">
                  <c:v>-6.8356713426853792</c:v>
                </c:pt>
                <c:pt idx="61">
                  <c:v>-6.7995991983968018</c:v>
                </c:pt>
                <c:pt idx="62">
                  <c:v>-6.7635270541082244</c:v>
                </c:pt>
                <c:pt idx="63">
                  <c:v>-6.727454909819647</c:v>
                </c:pt>
                <c:pt idx="64">
                  <c:v>-6.6913827655310696</c:v>
                </c:pt>
                <c:pt idx="65">
                  <c:v>-6.6553106212424922</c:v>
                </c:pt>
                <c:pt idx="66">
                  <c:v>-6.6192384769539148</c:v>
                </c:pt>
                <c:pt idx="67">
                  <c:v>-6.5831663326653374</c:v>
                </c:pt>
                <c:pt idx="68">
                  <c:v>-6.5470941883767599</c:v>
                </c:pt>
                <c:pt idx="69">
                  <c:v>-6.5110220440881825</c:v>
                </c:pt>
                <c:pt idx="70">
                  <c:v>-6.4749498997996051</c:v>
                </c:pt>
                <c:pt idx="71">
                  <c:v>-6.4388777555110277</c:v>
                </c:pt>
                <c:pt idx="72">
                  <c:v>-6.4028056112224503</c:v>
                </c:pt>
                <c:pt idx="73">
                  <c:v>-6.3667334669338729</c:v>
                </c:pt>
                <c:pt idx="74">
                  <c:v>-6.3306613226452955</c:v>
                </c:pt>
                <c:pt idx="75">
                  <c:v>-6.2945891783567181</c:v>
                </c:pt>
                <c:pt idx="76">
                  <c:v>-6.2585170340681406</c:v>
                </c:pt>
                <c:pt idx="77">
                  <c:v>-6.2224448897795632</c:v>
                </c:pt>
                <c:pt idx="78">
                  <c:v>-6.1863727454909858</c:v>
                </c:pt>
                <c:pt idx="79">
                  <c:v>-6.1503006012024084</c:v>
                </c:pt>
                <c:pt idx="80">
                  <c:v>-6.114228456913831</c:v>
                </c:pt>
                <c:pt idx="81">
                  <c:v>-6.0781563126252536</c:v>
                </c:pt>
                <c:pt idx="82">
                  <c:v>-6.0420841683366762</c:v>
                </c:pt>
                <c:pt idx="83">
                  <c:v>-6.0060120240480988</c:v>
                </c:pt>
                <c:pt idx="84">
                  <c:v>-5.9699398797595213</c:v>
                </c:pt>
                <c:pt idx="85">
                  <c:v>-5.9338677354709439</c:v>
                </c:pt>
                <c:pt idx="86">
                  <c:v>-5.8977955911823665</c:v>
                </c:pt>
                <c:pt idx="87">
                  <c:v>-5.8617234468937891</c:v>
                </c:pt>
                <c:pt idx="88">
                  <c:v>-5.8256513026052117</c:v>
                </c:pt>
                <c:pt idx="89">
                  <c:v>-5.7895791583166343</c:v>
                </c:pt>
                <c:pt idx="90">
                  <c:v>-5.7535070140280569</c:v>
                </c:pt>
                <c:pt idx="91">
                  <c:v>-5.7174348697394795</c:v>
                </c:pt>
                <c:pt idx="92">
                  <c:v>-5.681362725450902</c:v>
                </c:pt>
                <c:pt idx="93">
                  <c:v>-5.6452905811623246</c:v>
                </c:pt>
                <c:pt idx="94">
                  <c:v>-5.6092184368737472</c:v>
                </c:pt>
                <c:pt idx="95">
                  <c:v>-5.5731462925851698</c:v>
                </c:pt>
                <c:pt idx="96">
                  <c:v>-5.5370741482965924</c:v>
                </c:pt>
                <c:pt idx="97">
                  <c:v>-5.501002004008015</c:v>
                </c:pt>
                <c:pt idx="98">
                  <c:v>-5.4649298597194376</c:v>
                </c:pt>
                <c:pt idx="99">
                  <c:v>-5.4288577154308602</c:v>
                </c:pt>
                <c:pt idx="100">
                  <c:v>-5.3927855711422827</c:v>
                </c:pt>
                <c:pt idx="101">
                  <c:v>-5.3567134268537053</c:v>
                </c:pt>
                <c:pt idx="102">
                  <c:v>-5.3206412825651279</c:v>
                </c:pt>
                <c:pt idx="103">
                  <c:v>-5.2845691382765505</c:v>
                </c:pt>
                <c:pt idx="104">
                  <c:v>-5.2484969939879731</c:v>
                </c:pt>
                <c:pt idx="105">
                  <c:v>-5.2124248496993957</c:v>
                </c:pt>
                <c:pt idx="106">
                  <c:v>-5.1763527054108183</c:v>
                </c:pt>
                <c:pt idx="107">
                  <c:v>-5.1402805611222409</c:v>
                </c:pt>
                <c:pt idx="108">
                  <c:v>-5.1042084168336634</c:v>
                </c:pt>
                <c:pt idx="109">
                  <c:v>-5.068136272545086</c:v>
                </c:pt>
                <c:pt idx="110">
                  <c:v>-5.0320641282565086</c:v>
                </c:pt>
                <c:pt idx="111">
                  <c:v>-4.9959919839679312</c:v>
                </c:pt>
                <c:pt idx="112">
                  <c:v>-4.9599198396793538</c:v>
                </c:pt>
                <c:pt idx="113">
                  <c:v>-4.9238476953907764</c:v>
                </c:pt>
                <c:pt idx="114">
                  <c:v>-4.887775551102199</c:v>
                </c:pt>
                <c:pt idx="115">
                  <c:v>-4.8517034068136216</c:v>
                </c:pt>
                <c:pt idx="116">
                  <c:v>-4.8156312625250441</c:v>
                </c:pt>
                <c:pt idx="117">
                  <c:v>-4.7795591182364667</c:v>
                </c:pt>
                <c:pt idx="118">
                  <c:v>-4.7434869739478893</c:v>
                </c:pt>
                <c:pt idx="119">
                  <c:v>-4.7074148296593119</c:v>
                </c:pt>
                <c:pt idx="120">
                  <c:v>-4.6713426853707345</c:v>
                </c:pt>
                <c:pt idx="121">
                  <c:v>-4.6352705410821571</c:v>
                </c:pt>
                <c:pt idx="122">
                  <c:v>-4.5991983967935797</c:v>
                </c:pt>
                <c:pt idx="123">
                  <c:v>-4.5631262525050023</c:v>
                </c:pt>
                <c:pt idx="124">
                  <c:v>-4.5270541082164248</c:v>
                </c:pt>
                <c:pt idx="125">
                  <c:v>-4.4909819639278474</c:v>
                </c:pt>
                <c:pt idx="126">
                  <c:v>-4.45490981963927</c:v>
                </c:pt>
                <c:pt idx="127">
                  <c:v>-4.4188376753506926</c:v>
                </c:pt>
                <c:pt idx="128">
                  <c:v>-4.3827655310621152</c:v>
                </c:pt>
                <c:pt idx="129">
                  <c:v>-4.3466933867735378</c:v>
                </c:pt>
                <c:pt idx="130">
                  <c:v>-4.3106212424849604</c:v>
                </c:pt>
                <c:pt idx="131">
                  <c:v>-4.274549098196383</c:v>
                </c:pt>
                <c:pt idx="132">
                  <c:v>-4.2384769539078055</c:v>
                </c:pt>
                <c:pt idx="133">
                  <c:v>-4.2024048096192281</c:v>
                </c:pt>
                <c:pt idx="134">
                  <c:v>-4.1663326653306507</c:v>
                </c:pt>
                <c:pt idx="135">
                  <c:v>-4.1302605210420733</c:v>
                </c:pt>
                <c:pt idx="136">
                  <c:v>-4.0941883767534959</c:v>
                </c:pt>
                <c:pt idx="137">
                  <c:v>-4.0581162324649185</c:v>
                </c:pt>
                <c:pt idx="138">
                  <c:v>-4.0220440881763411</c:v>
                </c:pt>
                <c:pt idx="139">
                  <c:v>-3.9859719438877641</c:v>
                </c:pt>
                <c:pt idx="140">
                  <c:v>-3.9498997995991871</c:v>
                </c:pt>
                <c:pt idx="141">
                  <c:v>-3.9138276553106102</c:v>
                </c:pt>
                <c:pt idx="142">
                  <c:v>-3.8777555110220332</c:v>
                </c:pt>
                <c:pt idx="143">
                  <c:v>-3.8416833667334562</c:v>
                </c:pt>
                <c:pt idx="144">
                  <c:v>-3.8056112224448793</c:v>
                </c:pt>
                <c:pt idx="145">
                  <c:v>-3.7695390781563023</c:v>
                </c:pt>
                <c:pt idx="146">
                  <c:v>-3.7334669338677253</c:v>
                </c:pt>
                <c:pt idx="147">
                  <c:v>-3.6973947895791484</c:v>
                </c:pt>
                <c:pt idx="148">
                  <c:v>-3.6613226452905714</c:v>
                </c:pt>
                <c:pt idx="149">
                  <c:v>-3.6252505010019944</c:v>
                </c:pt>
                <c:pt idx="150">
                  <c:v>-3.5891783567134175</c:v>
                </c:pt>
                <c:pt idx="151">
                  <c:v>-3.5531062124248405</c:v>
                </c:pt>
                <c:pt idx="152">
                  <c:v>-3.5170340681362635</c:v>
                </c:pt>
                <c:pt idx="153">
                  <c:v>-3.4809619238476865</c:v>
                </c:pt>
                <c:pt idx="154">
                  <c:v>-3.4448897795591096</c:v>
                </c:pt>
                <c:pt idx="155">
                  <c:v>-3.4088176352705326</c:v>
                </c:pt>
                <c:pt idx="156">
                  <c:v>-3.3727454909819556</c:v>
                </c:pt>
                <c:pt idx="157">
                  <c:v>-3.3366733466933787</c:v>
                </c:pt>
                <c:pt idx="158">
                  <c:v>-3.3006012024048017</c:v>
                </c:pt>
                <c:pt idx="159">
                  <c:v>-3.2645290581162247</c:v>
                </c:pt>
                <c:pt idx="160">
                  <c:v>-3.2284569138276478</c:v>
                </c:pt>
                <c:pt idx="161">
                  <c:v>-3.1923847695390708</c:v>
                </c:pt>
                <c:pt idx="162">
                  <c:v>-3.1563126252504938</c:v>
                </c:pt>
                <c:pt idx="163">
                  <c:v>-3.1202404809619169</c:v>
                </c:pt>
                <c:pt idx="164">
                  <c:v>-3.0841683366733399</c:v>
                </c:pt>
                <c:pt idx="165">
                  <c:v>-3.0480961923847629</c:v>
                </c:pt>
                <c:pt idx="166">
                  <c:v>-3.012024048096186</c:v>
                </c:pt>
                <c:pt idx="167">
                  <c:v>-2.975951903807609</c:v>
                </c:pt>
                <c:pt idx="168">
                  <c:v>-2.939879759519032</c:v>
                </c:pt>
                <c:pt idx="169">
                  <c:v>-2.9038076152304551</c:v>
                </c:pt>
                <c:pt idx="170">
                  <c:v>-2.8677354709418781</c:v>
                </c:pt>
                <c:pt idx="171">
                  <c:v>-2.8316633266533011</c:v>
                </c:pt>
                <c:pt idx="172">
                  <c:v>-2.7955911823647241</c:v>
                </c:pt>
                <c:pt idx="173">
                  <c:v>-2.7595190380761472</c:v>
                </c:pt>
                <c:pt idx="174">
                  <c:v>-2.7234468937875702</c:v>
                </c:pt>
                <c:pt idx="175">
                  <c:v>-2.6873747494989932</c:v>
                </c:pt>
                <c:pt idx="176">
                  <c:v>-2.6513026052104163</c:v>
                </c:pt>
                <c:pt idx="177">
                  <c:v>-2.6152304609218393</c:v>
                </c:pt>
                <c:pt idx="178">
                  <c:v>-2.5791583166332623</c:v>
                </c:pt>
                <c:pt idx="179">
                  <c:v>-2.5430861723446854</c:v>
                </c:pt>
                <c:pt idx="180">
                  <c:v>-2.5070140280561084</c:v>
                </c:pt>
                <c:pt idx="181">
                  <c:v>-2.4709418837675314</c:v>
                </c:pt>
                <c:pt idx="182">
                  <c:v>-2.4348697394789545</c:v>
                </c:pt>
                <c:pt idx="183">
                  <c:v>-2.3987975951903775</c:v>
                </c:pt>
                <c:pt idx="184">
                  <c:v>-2.3627254509018005</c:v>
                </c:pt>
                <c:pt idx="185">
                  <c:v>-2.3266533066132236</c:v>
                </c:pt>
                <c:pt idx="186">
                  <c:v>-2.2905811623246466</c:v>
                </c:pt>
                <c:pt idx="187">
                  <c:v>-2.2545090180360696</c:v>
                </c:pt>
                <c:pt idx="188">
                  <c:v>-2.2184368737474927</c:v>
                </c:pt>
                <c:pt idx="189">
                  <c:v>-2.1823647294589157</c:v>
                </c:pt>
                <c:pt idx="190">
                  <c:v>-2.1462925851703387</c:v>
                </c:pt>
                <c:pt idx="191">
                  <c:v>-2.1102204408817617</c:v>
                </c:pt>
                <c:pt idx="192">
                  <c:v>-2.0741482965931848</c:v>
                </c:pt>
                <c:pt idx="193">
                  <c:v>-2.0380761523046078</c:v>
                </c:pt>
                <c:pt idx="194">
                  <c:v>-2.0020040080160308</c:v>
                </c:pt>
                <c:pt idx="195">
                  <c:v>-1.9659318637274537</c:v>
                </c:pt>
                <c:pt idx="196">
                  <c:v>-1.9298597194388765</c:v>
                </c:pt>
                <c:pt idx="197">
                  <c:v>-1.8937875751502993</c:v>
                </c:pt>
                <c:pt idx="198">
                  <c:v>-1.8577154308617221</c:v>
                </c:pt>
                <c:pt idx="199">
                  <c:v>-1.8216432865731449</c:v>
                </c:pt>
                <c:pt idx="200">
                  <c:v>-1.7855711422845677</c:v>
                </c:pt>
                <c:pt idx="201">
                  <c:v>-1.7494989979959905</c:v>
                </c:pt>
                <c:pt idx="202">
                  <c:v>-1.7134268537074133</c:v>
                </c:pt>
                <c:pt idx="203">
                  <c:v>-1.6773547094188361</c:v>
                </c:pt>
                <c:pt idx="204">
                  <c:v>-1.6412825651302589</c:v>
                </c:pt>
                <c:pt idx="205">
                  <c:v>-1.6052104208416818</c:v>
                </c:pt>
                <c:pt idx="206">
                  <c:v>-1.5691382765531046</c:v>
                </c:pt>
                <c:pt idx="207">
                  <c:v>-1.5330661322645274</c:v>
                </c:pt>
                <c:pt idx="208">
                  <c:v>-1.4969939879759502</c:v>
                </c:pt>
                <c:pt idx="209">
                  <c:v>-1.460921843687373</c:v>
                </c:pt>
                <c:pt idx="210">
                  <c:v>-1.4248496993987958</c:v>
                </c:pt>
                <c:pt idx="211">
                  <c:v>-1.3887775551102186</c:v>
                </c:pt>
                <c:pt idx="212">
                  <c:v>-1.3527054108216414</c:v>
                </c:pt>
                <c:pt idx="213">
                  <c:v>-1.3166332665330642</c:v>
                </c:pt>
                <c:pt idx="214">
                  <c:v>-1.280561122244487</c:v>
                </c:pt>
                <c:pt idx="215">
                  <c:v>-1.2444889779559098</c:v>
                </c:pt>
                <c:pt idx="216">
                  <c:v>-1.2084168336673327</c:v>
                </c:pt>
                <c:pt idx="217">
                  <c:v>-1.1723446893787555</c:v>
                </c:pt>
                <c:pt idx="218">
                  <c:v>-1.1362725450901783</c:v>
                </c:pt>
                <c:pt idx="219">
                  <c:v>-1.1002004008016011</c:v>
                </c:pt>
                <c:pt idx="220">
                  <c:v>-1.0641282565130239</c:v>
                </c:pt>
                <c:pt idx="221">
                  <c:v>-1.0280561122244467</c:v>
                </c:pt>
                <c:pt idx="222">
                  <c:v>-0.99198396793586952</c:v>
                </c:pt>
                <c:pt idx="223">
                  <c:v>-0.95591182364729232</c:v>
                </c:pt>
                <c:pt idx="224">
                  <c:v>-0.91983967935871513</c:v>
                </c:pt>
                <c:pt idx="225">
                  <c:v>-0.88376753507013794</c:v>
                </c:pt>
                <c:pt idx="226">
                  <c:v>-0.84769539078156075</c:v>
                </c:pt>
                <c:pt idx="227">
                  <c:v>-0.81162324649298356</c:v>
                </c:pt>
                <c:pt idx="228">
                  <c:v>-0.77555110220440637</c:v>
                </c:pt>
                <c:pt idx="229">
                  <c:v>-0.73947895791582918</c:v>
                </c:pt>
                <c:pt idx="230">
                  <c:v>-0.70340681362725199</c:v>
                </c:pt>
                <c:pt idx="231">
                  <c:v>-0.6673346693386748</c:v>
                </c:pt>
                <c:pt idx="232">
                  <c:v>-0.63126252505009761</c:v>
                </c:pt>
                <c:pt idx="233">
                  <c:v>-0.59519038076152042</c:v>
                </c:pt>
                <c:pt idx="234">
                  <c:v>-0.55911823647294323</c:v>
                </c:pt>
                <c:pt idx="235">
                  <c:v>-0.52304609218436604</c:v>
                </c:pt>
                <c:pt idx="236">
                  <c:v>-0.48697394789578891</c:v>
                </c:pt>
                <c:pt idx="237">
                  <c:v>-0.45090180360721177</c:v>
                </c:pt>
                <c:pt idx="238">
                  <c:v>-0.41482965931863464</c:v>
                </c:pt>
                <c:pt idx="239">
                  <c:v>-0.3787575150300575</c:v>
                </c:pt>
                <c:pt idx="240">
                  <c:v>-0.34268537074148037</c:v>
                </c:pt>
                <c:pt idx="241">
                  <c:v>-0.30661322645290323</c:v>
                </c:pt>
                <c:pt idx="242">
                  <c:v>-0.2705410821643261</c:v>
                </c:pt>
                <c:pt idx="243">
                  <c:v>-0.23446893787574893</c:v>
                </c:pt>
                <c:pt idx="244">
                  <c:v>-0.19839679358717177</c:v>
                </c:pt>
                <c:pt idx="245">
                  <c:v>-0.16232464929859461</c:v>
                </c:pt>
                <c:pt idx="246">
                  <c:v>-0.12625250501001745</c:v>
                </c:pt>
                <c:pt idx="247">
                  <c:v>-9.0180360721440284E-2</c:v>
                </c:pt>
                <c:pt idx="248">
                  <c:v>-5.4108216432863128E-2</c:v>
                </c:pt>
                <c:pt idx="249">
                  <c:v>-1.8036072144285972E-2</c:v>
                </c:pt>
                <c:pt idx="250">
                  <c:v>1.8036072144291183E-2</c:v>
                </c:pt>
                <c:pt idx="251">
                  <c:v>5.4108216432868339E-2</c:v>
                </c:pt>
                <c:pt idx="252">
                  <c:v>9.0180360721445502E-2</c:v>
                </c:pt>
                <c:pt idx="253">
                  <c:v>0.12625250501002266</c:v>
                </c:pt>
                <c:pt idx="254">
                  <c:v>0.16232464929859983</c:v>
                </c:pt>
                <c:pt idx="255">
                  <c:v>0.19839679358717699</c:v>
                </c:pt>
                <c:pt idx="256">
                  <c:v>0.23446893787575415</c:v>
                </c:pt>
                <c:pt idx="257">
                  <c:v>0.27054108216433131</c:v>
                </c:pt>
                <c:pt idx="258">
                  <c:v>0.30661322645290845</c:v>
                </c:pt>
                <c:pt idx="259">
                  <c:v>0.34268537074148558</c:v>
                </c:pt>
                <c:pt idx="260">
                  <c:v>0.37875751503006272</c:v>
                </c:pt>
                <c:pt idx="261">
                  <c:v>0.41482965931863985</c:v>
                </c:pt>
                <c:pt idx="262">
                  <c:v>0.45090180360721699</c:v>
                </c:pt>
                <c:pt idx="263">
                  <c:v>0.48697394789579412</c:v>
                </c:pt>
                <c:pt idx="264">
                  <c:v>0.52304609218437126</c:v>
                </c:pt>
                <c:pt idx="265">
                  <c:v>0.55911823647294845</c:v>
                </c:pt>
                <c:pt idx="266">
                  <c:v>0.59519038076152564</c:v>
                </c:pt>
                <c:pt idx="267">
                  <c:v>0.63126252505010283</c:v>
                </c:pt>
                <c:pt idx="268">
                  <c:v>0.66733466933868002</c:v>
                </c:pt>
                <c:pt idx="269">
                  <c:v>0.70340681362725721</c:v>
                </c:pt>
                <c:pt idx="270">
                  <c:v>0.7394789579158344</c:v>
                </c:pt>
                <c:pt idx="271">
                  <c:v>0.77555110220441159</c:v>
                </c:pt>
                <c:pt idx="272">
                  <c:v>0.81162324649298878</c:v>
                </c:pt>
                <c:pt idx="273">
                  <c:v>0.84769539078156597</c:v>
                </c:pt>
                <c:pt idx="274">
                  <c:v>0.88376753507014316</c:v>
                </c:pt>
                <c:pt idx="275">
                  <c:v>0.91983967935872035</c:v>
                </c:pt>
                <c:pt idx="276">
                  <c:v>0.95591182364729754</c:v>
                </c:pt>
                <c:pt idx="277">
                  <c:v>0.99198396793587473</c:v>
                </c:pt>
                <c:pt idx="278">
                  <c:v>1.0280561122244518</c:v>
                </c:pt>
                <c:pt idx="279">
                  <c:v>1.064128256513029</c:v>
                </c:pt>
                <c:pt idx="280">
                  <c:v>1.1002004008016062</c:v>
                </c:pt>
                <c:pt idx="281">
                  <c:v>1.1362725450901834</c:v>
                </c:pt>
                <c:pt idx="282">
                  <c:v>1.1723446893787606</c:v>
                </c:pt>
                <c:pt idx="283">
                  <c:v>1.2084168336673378</c:v>
                </c:pt>
                <c:pt idx="284">
                  <c:v>1.244488977955915</c:v>
                </c:pt>
                <c:pt idx="285">
                  <c:v>1.2805611222444921</c:v>
                </c:pt>
                <c:pt idx="286">
                  <c:v>1.3166332665330693</c:v>
                </c:pt>
                <c:pt idx="287">
                  <c:v>1.3527054108216465</c:v>
                </c:pt>
                <c:pt idx="288">
                  <c:v>1.3887775551102237</c:v>
                </c:pt>
                <c:pt idx="289">
                  <c:v>1.4248496993988009</c:v>
                </c:pt>
                <c:pt idx="290">
                  <c:v>1.4609218436873781</c:v>
                </c:pt>
                <c:pt idx="291">
                  <c:v>1.4969939879759553</c:v>
                </c:pt>
                <c:pt idx="292">
                  <c:v>1.5330661322645325</c:v>
                </c:pt>
                <c:pt idx="293">
                  <c:v>1.5691382765531097</c:v>
                </c:pt>
                <c:pt idx="294">
                  <c:v>1.6052104208416869</c:v>
                </c:pt>
                <c:pt idx="295">
                  <c:v>1.641282565130264</c:v>
                </c:pt>
                <c:pt idx="296">
                  <c:v>1.6773547094188412</c:v>
                </c:pt>
                <c:pt idx="297">
                  <c:v>1.7134268537074184</c:v>
                </c:pt>
                <c:pt idx="298">
                  <c:v>1.7494989979959956</c:v>
                </c:pt>
                <c:pt idx="299">
                  <c:v>1.7855711422845728</c:v>
                </c:pt>
                <c:pt idx="300">
                  <c:v>1.82164328657315</c:v>
                </c:pt>
                <c:pt idx="301">
                  <c:v>1.8577154308617272</c:v>
                </c:pt>
                <c:pt idx="302">
                  <c:v>1.8937875751503044</c:v>
                </c:pt>
                <c:pt idx="303">
                  <c:v>1.9298597194388816</c:v>
                </c:pt>
                <c:pt idx="304">
                  <c:v>1.9659318637274588</c:v>
                </c:pt>
                <c:pt idx="305">
                  <c:v>2.0020040080160357</c:v>
                </c:pt>
                <c:pt idx="306">
                  <c:v>2.0380761523046127</c:v>
                </c:pt>
                <c:pt idx="307">
                  <c:v>2.0741482965931897</c:v>
                </c:pt>
                <c:pt idx="308">
                  <c:v>2.1102204408817666</c:v>
                </c:pt>
                <c:pt idx="309">
                  <c:v>2.1462925851703436</c:v>
                </c:pt>
                <c:pt idx="310">
                  <c:v>2.1823647294589206</c:v>
                </c:pt>
                <c:pt idx="311">
                  <c:v>2.2184368737474975</c:v>
                </c:pt>
                <c:pt idx="312">
                  <c:v>2.2545090180360745</c:v>
                </c:pt>
                <c:pt idx="313">
                  <c:v>2.2905811623246515</c:v>
                </c:pt>
                <c:pt idx="314">
                  <c:v>2.3266533066132284</c:v>
                </c:pt>
                <c:pt idx="315">
                  <c:v>2.3627254509018054</c:v>
                </c:pt>
                <c:pt idx="316">
                  <c:v>2.3987975951903824</c:v>
                </c:pt>
                <c:pt idx="317">
                  <c:v>2.4348697394789593</c:v>
                </c:pt>
                <c:pt idx="318">
                  <c:v>2.4709418837675363</c:v>
                </c:pt>
                <c:pt idx="319">
                  <c:v>2.5070140280561133</c:v>
                </c:pt>
                <c:pt idx="320">
                  <c:v>2.5430861723446903</c:v>
                </c:pt>
                <c:pt idx="321">
                  <c:v>2.5791583166332672</c:v>
                </c:pt>
                <c:pt idx="322">
                  <c:v>2.6152304609218442</c:v>
                </c:pt>
                <c:pt idx="323">
                  <c:v>2.6513026052104212</c:v>
                </c:pt>
                <c:pt idx="324">
                  <c:v>2.6873747494989981</c:v>
                </c:pt>
                <c:pt idx="325">
                  <c:v>2.7234468937875751</c:v>
                </c:pt>
                <c:pt idx="326">
                  <c:v>2.7595190380761521</c:v>
                </c:pt>
                <c:pt idx="327">
                  <c:v>2.795591182364729</c:v>
                </c:pt>
                <c:pt idx="328">
                  <c:v>2.831663326653306</c:v>
                </c:pt>
                <c:pt idx="329">
                  <c:v>2.867735470941883</c:v>
                </c:pt>
                <c:pt idx="330">
                  <c:v>2.9038076152304599</c:v>
                </c:pt>
                <c:pt idx="331">
                  <c:v>2.9398797595190369</c:v>
                </c:pt>
                <c:pt idx="332">
                  <c:v>2.9759519038076139</c:v>
                </c:pt>
                <c:pt idx="333">
                  <c:v>3.0120240480961908</c:v>
                </c:pt>
                <c:pt idx="334">
                  <c:v>3.0480961923847678</c:v>
                </c:pt>
                <c:pt idx="335">
                  <c:v>3.0841683366733448</c:v>
                </c:pt>
                <c:pt idx="336">
                  <c:v>3.1202404809619217</c:v>
                </c:pt>
                <c:pt idx="337">
                  <c:v>3.1563126252504987</c:v>
                </c:pt>
                <c:pt idx="338">
                  <c:v>3.1923847695390757</c:v>
                </c:pt>
                <c:pt idx="339">
                  <c:v>3.2284569138276527</c:v>
                </c:pt>
                <c:pt idx="340">
                  <c:v>3.2645290581162296</c:v>
                </c:pt>
                <c:pt idx="341">
                  <c:v>3.3006012024048066</c:v>
                </c:pt>
                <c:pt idx="342">
                  <c:v>3.3366733466933836</c:v>
                </c:pt>
                <c:pt idx="343">
                  <c:v>3.3727454909819605</c:v>
                </c:pt>
                <c:pt idx="344">
                  <c:v>3.4088176352705375</c:v>
                </c:pt>
                <c:pt idx="345">
                  <c:v>3.4448897795591145</c:v>
                </c:pt>
                <c:pt idx="346">
                  <c:v>3.4809619238476914</c:v>
                </c:pt>
                <c:pt idx="347">
                  <c:v>3.5170340681362684</c:v>
                </c:pt>
                <c:pt idx="348">
                  <c:v>3.5531062124248454</c:v>
                </c:pt>
                <c:pt idx="349">
                  <c:v>3.5891783567134223</c:v>
                </c:pt>
                <c:pt idx="350">
                  <c:v>3.6252505010019993</c:v>
                </c:pt>
                <c:pt idx="351">
                  <c:v>3.6613226452905763</c:v>
                </c:pt>
                <c:pt idx="352">
                  <c:v>3.6973947895791532</c:v>
                </c:pt>
                <c:pt idx="353">
                  <c:v>3.7334669338677302</c:v>
                </c:pt>
                <c:pt idx="354">
                  <c:v>3.7695390781563072</c:v>
                </c:pt>
                <c:pt idx="355">
                  <c:v>3.8056112224448841</c:v>
                </c:pt>
                <c:pt idx="356">
                  <c:v>3.8416833667334611</c:v>
                </c:pt>
                <c:pt idx="357">
                  <c:v>3.8777555110220381</c:v>
                </c:pt>
                <c:pt idx="358">
                  <c:v>3.9138276553106151</c:v>
                </c:pt>
                <c:pt idx="359">
                  <c:v>3.949899799599192</c:v>
                </c:pt>
                <c:pt idx="360">
                  <c:v>3.985971943887769</c:v>
                </c:pt>
                <c:pt idx="361">
                  <c:v>4.0220440881763464</c:v>
                </c:pt>
                <c:pt idx="362">
                  <c:v>4.0581162324649238</c:v>
                </c:pt>
                <c:pt idx="363">
                  <c:v>4.0941883767535012</c:v>
                </c:pt>
                <c:pt idx="364">
                  <c:v>4.1302605210420786</c:v>
                </c:pt>
                <c:pt idx="365">
                  <c:v>4.166332665330656</c:v>
                </c:pt>
                <c:pt idx="366">
                  <c:v>4.2024048096192335</c:v>
                </c:pt>
                <c:pt idx="367">
                  <c:v>4.2384769539078109</c:v>
                </c:pt>
                <c:pt idx="368">
                  <c:v>4.2745490981963883</c:v>
                </c:pt>
                <c:pt idx="369">
                  <c:v>4.3106212424849657</c:v>
                </c:pt>
                <c:pt idx="370">
                  <c:v>4.3466933867735431</c:v>
                </c:pt>
                <c:pt idx="371">
                  <c:v>4.3827655310621205</c:v>
                </c:pt>
                <c:pt idx="372">
                  <c:v>4.4188376753506979</c:v>
                </c:pt>
                <c:pt idx="373">
                  <c:v>4.4549098196392753</c:v>
                </c:pt>
                <c:pt idx="374">
                  <c:v>4.4909819639278528</c:v>
                </c:pt>
                <c:pt idx="375">
                  <c:v>4.5270541082164302</c:v>
                </c:pt>
                <c:pt idx="376">
                  <c:v>4.5631262525050076</c:v>
                </c:pt>
                <c:pt idx="377">
                  <c:v>4.599198396793585</c:v>
                </c:pt>
                <c:pt idx="378">
                  <c:v>4.6352705410821624</c:v>
                </c:pt>
                <c:pt idx="379">
                  <c:v>4.6713426853707398</c:v>
                </c:pt>
                <c:pt idx="380">
                  <c:v>4.7074148296593172</c:v>
                </c:pt>
                <c:pt idx="381">
                  <c:v>4.7434869739478946</c:v>
                </c:pt>
                <c:pt idx="382">
                  <c:v>4.7795591182364721</c:v>
                </c:pt>
                <c:pt idx="383">
                  <c:v>4.8156312625250495</c:v>
                </c:pt>
                <c:pt idx="384">
                  <c:v>4.8517034068136269</c:v>
                </c:pt>
                <c:pt idx="385">
                  <c:v>4.8877755511022043</c:v>
                </c:pt>
                <c:pt idx="386">
                  <c:v>4.9238476953907817</c:v>
                </c:pt>
                <c:pt idx="387">
                  <c:v>4.9599198396793591</c:v>
                </c:pt>
                <c:pt idx="388">
                  <c:v>4.9959919839679365</c:v>
                </c:pt>
                <c:pt idx="389">
                  <c:v>5.0320641282565139</c:v>
                </c:pt>
                <c:pt idx="390">
                  <c:v>5.0681362725450914</c:v>
                </c:pt>
                <c:pt idx="391">
                  <c:v>5.1042084168336688</c:v>
                </c:pt>
                <c:pt idx="392">
                  <c:v>5.1402805611222462</c:v>
                </c:pt>
                <c:pt idx="393">
                  <c:v>5.1763527054108236</c:v>
                </c:pt>
                <c:pt idx="394">
                  <c:v>5.212424849699401</c:v>
                </c:pt>
                <c:pt idx="395">
                  <c:v>5.2484969939879784</c:v>
                </c:pt>
                <c:pt idx="396">
                  <c:v>5.2845691382765558</c:v>
                </c:pt>
                <c:pt idx="397">
                  <c:v>5.3206412825651332</c:v>
                </c:pt>
                <c:pt idx="398">
                  <c:v>5.3567134268537107</c:v>
                </c:pt>
                <c:pt idx="399">
                  <c:v>5.3927855711422881</c:v>
                </c:pt>
                <c:pt idx="400">
                  <c:v>5.4288577154308655</c:v>
                </c:pt>
                <c:pt idx="401">
                  <c:v>5.4649298597194429</c:v>
                </c:pt>
                <c:pt idx="402">
                  <c:v>5.5010020040080203</c:v>
                </c:pt>
                <c:pt idx="403">
                  <c:v>5.5370741482965977</c:v>
                </c:pt>
                <c:pt idx="404">
                  <c:v>5.5731462925851751</c:v>
                </c:pt>
                <c:pt idx="405">
                  <c:v>5.6092184368737525</c:v>
                </c:pt>
                <c:pt idx="406">
                  <c:v>5.64529058116233</c:v>
                </c:pt>
                <c:pt idx="407">
                  <c:v>5.6813627254509074</c:v>
                </c:pt>
                <c:pt idx="408">
                  <c:v>5.7174348697394848</c:v>
                </c:pt>
                <c:pt idx="409">
                  <c:v>5.7535070140280622</c:v>
                </c:pt>
                <c:pt idx="410">
                  <c:v>5.7895791583166396</c:v>
                </c:pt>
                <c:pt idx="411">
                  <c:v>5.825651302605217</c:v>
                </c:pt>
                <c:pt idx="412">
                  <c:v>5.8617234468937944</c:v>
                </c:pt>
                <c:pt idx="413">
                  <c:v>5.8977955911823718</c:v>
                </c:pt>
                <c:pt idx="414">
                  <c:v>5.9338677354709493</c:v>
                </c:pt>
                <c:pt idx="415">
                  <c:v>5.9699398797595267</c:v>
                </c:pt>
                <c:pt idx="416">
                  <c:v>6.0060120240481041</c:v>
                </c:pt>
                <c:pt idx="417">
                  <c:v>6.0420841683366815</c:v>
                </c:pt>
                <c:pt idx="418">
                  <c:v>6.0781563126252589</c:v>
                </c:pt>
                <c:pt idx="419">
                  <c:v>6.1142284569138363</c:v>
                </c:pt>
                <c:pt idx="420">
                  <c:v>6.1503006012024137</c:v>
                </c:pt>
                <c:pt idx="421">
                  <c:v>6.1863727454909911</c:v>
                </c:pt>
                <c:pt idx="422">
                  <c:v>6.2224448897795686</c:v>
                </c:pt>
                <c:pt idx="423">
                  <c:v>6.258517034068146</c:v>
                </c:pt>
                <c:pt idx="424">
                  <c:v>6.2945891783567234</c:v>
                </c:pt>
                <c:pt idx="425">
                  <c:v>6.3306613226453008</c:v>
                </c:pt>
                <c:pt idx="426">
                  <c:v>6.3667334669338782</c:v>
                </c:pt>
                <c:pt idx="427">
                  <c:v>6.4028056112224556</c:v>
                </c:pt>
                <c:pt idx="428">
                  <c:v>6.438877755511033</c:v>
                </c:pt>
                <c:pt idx="429">
                  <c:v>6.4749498997996104</c:v>
                </c:pt>
                <c:pt idx="430">
                  <c:v>6.5110220440881879</c:v>
                </c:pt>
                <c:pt idx="431">
                  <c:v>6.5470941883767653</c:v>
                </c:pt>
                <c:pt idx="432">
                  <c:v>6.5831663326653427</c:v>
                </c:pt>
                <c:pt idx="433">
                  <c:v>6.6192384769539201</c:v>
                </c:pt>
                <c:pt idx="434">
                  <c:v>6.6553106212424975</c:v>
                </c:pt>
                <c:pt idx="435">
                  <c:v>6.6913827655310749</c:v>
                </c:pt>
                <c:pt idx="436">
                  <c:v>6.7274549098196523</c:v>
                </c:pt>
                <c:pt idx="437">
                  <c:v>6.7635270541082297</c:v>
                </c:pt>
                <c:pt idx="438">
                  <c:v>6.7995991983968072</c:v>
                </c:pt>
                <c:pt idx="439">
                  <c:v>6.8356713426853846</c:v>
                </c:pt>
                <c:pt idx="440">
                  <c:v>6.871743486973962</c:v>
                </c:pt>
                <c:pt idx="441">
                  <c:v>6.9078156312625394</c:v>
                </c:pt>
                <c:pt idx="442">
                  <c:v>6.9438877755511168</c:v>
                </c:pt>
                <c:pt idx="443">
                  <c:v>6.9799599198396942</c:v>
                </c:pt>
                <c:pt idx="444">
                  <c:v>7.0160320641282716</c:v>
                </c:pt>
                <c:pt idx="445">
                  <c:v>7.052104208416849</c:v>
                </c:pt>
                <c:pt idx="446">
                  <c:v>7.0881763527054265</c:v>
                </c:pt>
                <c:pt idx="447">
                  <c:v>7.1242484969940039</c:v>
                </c:pt>
                <c:pt idx="448">
                  <c:v>7.1603206412825813</c:v>
                </c:pt>
                <c:pt idx="449">
                  <c:v>7.1963927855711587</c:v>
                </c:pt>
                <c:pt idx="450">
                  <c:v>7.2324649298597361</c:v>
                </c:pt>
                <c:pt idx="451">
                  <c:v>7.2685370741483135</c:v>
                </c:pt>
                <c:pt idx="452">
                  <c:v>7.3046092184368909</c:v>
                </c:pt>
                <c:pt idx="453">
                  <c:v>7.3406813627254683</c:v>
                </c:pt>
                <c:pt idx="454">
                  <c:v>7.3767535070140458</c:v>
                </c:pt>
                <c:pt idx="455">
                  <c:v>7.4128256513026232</c:v>
                </c:pt>
                <c:pt idx="456">
                  <c:v>7.4488977955912006</c:v>
                </c:pt>
                <c:pt idx="457">
                  <c:v>7.484969939879778</c:v>
                </c:pt>
                <c:pt idx="458">
                  <c:v>7.5210420841683554</c:v>
                </c:pt>
                <c:pt idx="459">
                  <c:v>7.5571142284569328</c:v>
                </c:pt>
                <c:pt idx="460">
                  <c:v>7.5931863727455102</c:v>
                </c:pt>
                <c:pt idx="461">
                  <c:v>7.6292585170340876</c:v>
                </c:pt>
                <c:pt idx="462">
                  <c:v>7.6653306613226651</c:v>
                </c:pt>
                <c:pt idx="463">
                  <c:v>7.7014028056112425</c:v>
                </c:pt>
                <c:pt idx="464">
                  <c:v>7.7374749498998199</c:v>
                </c:pt>
                <c:pt idx="465">
                  <c:v>7.7735470941883973</c:v>
                </c:pt>
                <c:pt idx="466">
                  <c:v>7.8096192384769747</c:v>
                </c:pt>
                <c:pt idx="467">
                  <c:v>7.8456913827655521</c:v>
                </c:pt>
                <c:pt idx="468">
                  <c:v>7.8817635270541295</c:v>
                </c:pt>
                <c:pt idx="469">
                  <c:v>7.9178356713427069</c:v>
                </c:pt>
                <c:pt idx="470">
                  <c:v>7.9539078156312844</c:v>
                </c:pt>
                <c:pt idx="471">
                  <c:v>7.9899799599198618</c:v>
                </c:pt>
                <c:pt idx="472">
                  <c:v>8.0260521042084392</c:v>
                </c:pt>
                <c:pt idx="473">
                  <c:v>8.0621242484970157</c:v>
                </c:pt>
                <c:pt idx="474">
                  <c:v>8.0981963927855922</c:v>
                </c:pt>
                <c:pt idx="475">
                  <c:v>8.1342685370741687</c:v>
                </c:pt>
                <c:pt idx="476">
                  <c:v>8.1703406813627453</c:v>
                </c:pt>
                <c:pt idx="477">
                  <c:v>8.2064128256513218</c:v>
                </c:pt>
                <c:pt idx="478">
                  <c:v>8.2424849699398983</c:v>
                </c:pt>
                <c:pt idx="479">
                  <c:v>8.2785571142284748</c:v>
                </c:pt>
                <c:pt idx="480">
                  <c:v>8.3146292585170514</c:v>
                </c:pt>
                <c:pt idx="481">
                  <c:v>8.3507014028056279</c:v>
                </c:pt>
                <c:pt idx="482">
                  <c:v>8.3867735470942044</c:v>
                </c:pt>
                <c:pt idx="483">
                  <c:v>8.4228456913827809</c:v>
                </c:pt>
                <c:pt idx="484">
                  <c:v>8.4589178356713575</c:v>
                </c:pt>
                <c:pt idx="485">
                  <c:v>8.494989979959934</c:v>
                </c:pt>
                <c:pt idx="486">
                  <c:v>8.5310621242485105</c:v>
                </c:pt>
                <c:pt idx="487">
                  <c:v>8.567134268537087</c:v>
                </c:pt>
                <c:pt idx="488">
                  <c:v>8.6032064128256636</c:v>
                </c:pt>
                <c:pt idx="489">
                  <c:v>8.6392785571142401</c:v>
                </c:pt>
                <c:pt idx="490">
                  <c:v>8.6753507014028166</c:v>
                </c:pt>
                <c:pt idx="491">
                  <c:v>8.7114228456913931</c:v>
                </c:pt>
                <c:pt idx="492">
                  <c:v>8.7474949899799697</c:v>
                </c:pt>
                <c:pt idx="493">
                  <c:v>8.7835671342685462</c:v>
                </c:pt>
                <c:pt idx="494">
                  <c:v>8.8196392785571227</c:v>
                </c:pt>
                <c:pt idx="495">
                  <c:v>8.8557114228456992</c:v>
                </c:pt>
                <c:pt idx="496">
                  <c:v>8.8917835671342758</c:v>
                </c:pt>
                <c:pt idx="497">
                  <c:v>8.9278557114228523</c:v>
                </c:pt>
                <c:pt idx="498">
                  <c:v>8.9639278557114288</c:v>
                </c:pt>
                <c:pt idx="499">
                  <c:v>9.0000000000000053</c:v>
                </c:pt>
              </c:numCache>
            </c:numRef>
          </c:xVal>
          <c:yVal>
            <c:numRef>
              <c:f>Sheet1!$Q$4:$Q$503</c:f>
              <c:numCache>
                <c:formatCode>General</c:formatCode>
                <c:ptCount val="500"/>
                <c:pt idx="0">
                  <c:v>8.2868971197486117E-23</c:v>
                </c:pt>
                <c:pt idx="1">
                  <c:v>1.1892395726174887E-22</c:v>
                </c:pt>
                <c:pt idx="2">
                  <c:v>1.7044223467064866E-22</c:v>
                </c:pt>
                <c:pt idx="3">
                  <c:v>2.4395827256307281E-22</c:v>
                </c:pt>
                <c:pt idx="4">
                  <c:v>3.4872601089268957E-22</c:v>
                </c:pt>
                <c:pt idx="5">
                  <c:v>4.9783290290311515E-22</c:v>
                </c:pt>
                <c:pt idx="6">
                  <c:v>7.0976293174492438E-22</c:v>
                </c:pt>
                <c:pt idx="7">
                  <c:v>1.0105865033077778E-21</c:v>
                </c:pt>
                <c:pt idx="8">
                  <c:v>1.4370243792570051E-21</c:v>
                </c:pt>
                <c:pt idx="9">
                  <c:v>2.0407285518952178E-21</c:v>
                </c:pt>
                <c:pt idx="10">
                  <c:v>2.8942551045560797E-21</c:v>
                </c:pt>
                <c:pt idx="11">
                  <c:v>4.0993862261549507E-21</c:v>
                </c:pt>
                <c:pt idx="12">
                  <c:v>5.798709197953704E-21</c:v>
                </c:pt>
                <c:pt idx="13">
                  <c:v>8.1917046256960222E-21</c:v>
                </c:pt>
                <c:pt idx="14">
                  <c:v>1.1557068869434784E-20</c:v>
                </c:pt>
                <c:pt idx="15">
                  <c:v>1.6283643314001353E-20</c:v>
                </c:pt>
                <c:pt idx="16">
                  <c:v>2.2913209330672833E-20</c:v>
                </c:pt>
                <c:pt idx="17">
                  <c:v>3.2199618572171376E-20</c:v>
                </c:pt>
                <c:pt idx="18">
                  <c:v>4.5190380085955985E-20</c:v>
                </c:pt>
                <c:pt idx="19">
                  <c:v>6.3339075991390574E-20</c:v>
                </c:pt>
                <c:pt idx="20">
                  <c:v>8.8660038449973357E-20</c:v>
                </c:pt>
                <c:pt idx="21">
                  <c:v>1.2394087835263927E-19</c:v>
                </c:pt>
                <c:pt idx="22">
                  <c:v>1.7303409521096125E-19</c:v>
                </c:pt>
                <c:pt idx="23">
                  <c:v>2.4125663474784862E-19</c:v>
                </c:pt>
                <c:pt idx="24">
                  <c:v>3.359365883200849E-19</c:v>
                </c:pt>
                <c:pt idx="25">
                  <c:v>4.6716017396941037E-19</c:v>
                </c:pt>
                <c:pt idx="26">
                  <c:v>6.4879094233920999E-19</c:v>
                </c:pt>
                <c:pt idx="27">
                  <c:v>8.9985846666117425E-19</c:v>
                </c:pt>
                <c:pt idx="28">
                  <c:v>1.2464478097877408E-18</c:v>
                </c:pt>
                <c:pt idx="29">
                  <c:v>1.7242667472519691E-18</c:v>
                </c:pt>
                <c:pt idx="30">
                  <c:v>2.3821289622209038E-18</c:v>
                </c:pt>
                <c:pt idx="31">
                  <c:v>3.2866733876422507E-18</c:v>
                </c:pt>
                <c:pt idx="32">
                  <c:v>4.5287494026202705E-18</c:v>
                </c:pt>
                <c:pt idx="33">
                  <c:v>6.2320437523390121E-18</c:v>
                </c:pt>
                <c:pt idx="34">
                  <c:v>8.5647198138442583E-18</c:v>
                </c:pt>
                <c:pt idx="35">
                  <c:v>1.1755098940830753E-17</c:v>
                </c:pt>
                <c:pt idx="36">
                  <c:v>1.6112757842686065E-17</c:v>
                </c:pt>
                <c:pt idx="37">
                  <c:v>2.2056872560249086E-17</c:v>
                </c:pt>
                <c:pt idx="38">
                  <c:v>3.015424437977786E-17</c:v>
                </c:pt>
                <c:pt idx="39">
                  <c:v>4.117024286025068E-17</c:v>
                </c:pt>
                <c:pt idx="40">
                  <c:v>5.6136957360141646E-17</c:v>
                </c:pt>
                <c:pt idx="41">
                  <c:v>7.6444241121602612E-17</c:v>
                </c:pt>
                <c:pt idx="42">
                  <c:v>1.0396116552109186E-16</c:v>
                </c:pt>
                <c:pt idx="43">
                  <c:v>1.4119781245779028E-16</c:v>
                </c:pt>
                <c:pt idx="44">
                  <c:v>1.9152049670030016E-16</c:v>
                </c:pt>
                <c:pt idx="45">
                  <c:v>2.594376566129064E-16</c:v>
                </c:pt>
                <c:pt idx="46">
                  <c:v>3.5097907806880678E-16</c:v>
                </c:pt>
                <c:pt idx="47">
                  <c:v>4.7419820674655907E-16</c:v>
                </c:pt>
                <c:pt idx="48">
                  <c:v>6.3983655459161419E-16</c:v>
                </c:pt>
                <c:pt idx="49">
                  <c:v>8.622012567800998E-16</c:v>
                </c:pt>
                <c:pt idx="50">
                  <c:v>1.1603225096155009E-15</c:v>
                </c:pt>
                <c:pt idx="51">
                  <c:v>1.5594779758680996E-15</c:v>
                </c:pt>
                <c:pt idx="52">
                  <c:v>2.0931976402433788E-15</c:v>
                </c:pt>
                <c:pt idx="53">
                  <c:v>2.8058967737085861E-15</c:v>
                </c:pt>
                <c:pt idx="54">
                  <c:v>3.7563288463799783E-15</c:v>
                </c:pt>
                <c:pt idx="55">
                  <c:v>5.0221072556187269E-15</c:v>
                </c:pt>
                <c:pt idx="56">
                  <c:v>6.7056182305280247E-15</c:v>
                </c:pt>
                <c:pt idx="57">
                  <c:v>8.9417418452186617E-15</c:v>
                </c:pt>
                <c:pt idx="58">
                  <c:v>1.1907919577032252E-14</c:v>
                </c:pt>
                <c:pt idx="59">
                  <c:v>1.5837262710341391E-14</c:v>
                </c:pt>
                <c:pt idx="60">
                  <c:v>2.1035595517900641E-14</c:v>
                </c:pt>
                <c:pt idx="61">
                  <c:v>2.790358244155987E-14</c:v>
                </c:pt>
                <c:pt idx="62">
                  <c:v>3.6965414450929477E-14</c:v>
                </c:pt>
                <c:pt idx="63">
                  <c:v>4.8905945292545603E-14</c:v>
                </c:pt>
                <c:pt idx="64">
                  <c:v>6.46186972397453E-14</c:v>
                </c:pt>
                <c:pt idx="65">
                  <c:v>8.5267828084034196E-14</c:v>
                </c:pt>
                <c:pt idx="66">
                  <c:v>1.1236800391622034E-13</c:v>
                </c:pt>
                <c:pt idx="67">
                  <c:v>1.4788720258930386E-13</c:v>
                </c:pt>
                <c:pt idx="68">
                  <c:v>1.9437883917710613E-13</c:v>
                </c:pt>
                <c:pt idx="69">
                  <c:v>2.5515133025403742E-13</c:v>
                </c:pt>
                <c:pt idx="70">
                  <c:v>3.3448538932215028E-13</c:v>
                </c:pt>
                <c:pt idx="71">
                  <c:v>4.3791208417567021E-13</c:v>
                </c:pt>
                <c:pt idx="72">
                  <c:v>5.7256812858654768E-13</c:v>
                </c:pt>
                <c:pt idx="73">
                  <c:v>7.4764919901219973E-13</c:v>
                </c:pt>
                <c:pt idx="74">
                  <c:v>9.7498747669195253E-13</c:v>
                </c:pt>
                <c:pt idx="75">
                  <c:v>1.2697863813845424E-12</c:v>
                </c:pt>
                <c:pt idx="76">
                  <c:v>1.6515539114205386E-12</c:v>
                </c:pt>
                <c:pt idx="77">
                  <c:v>2.1452865369813926E-12</c:v>
                </c:pt>
                <c:pt idx="78">
                  <c:v>2.7829687021672518E-12</c:v>
                </c:pt>
                <c:pt idx="79">
                  <c:v>3.6054692800624322E-12</c:v>
                </c:pt>
                <c:pt idx="80">
                  <c:v>4.6649365319030441E-12</c:v>
                </c:pt>
                <c:pt idx="81">
                  <c:v>6.0278181478955134E-12</c:v>
                </c:pt>
                <c:pt idx="82">
                  <c:v>7.7786638915835347E-12</c:v>
                </c:pt>
                <c:pt idx="83">
                  <c:v>1.0024906567912034E-11</c:v>
                </c:pt>
                <c:pt idx="84">
                  <c:v>1.2902864109347205E-11</c:v>
                </c:pt>
                <c:pt idx="85">
                  <c:v>1.6585263490228658E-11</c:v>
                </c:pt>
                <c:pt idx="86">
                  <c:v>2.129065831452302E-11</c:v>
                </c:pt>
                <c:pt idx="87">
                  <c:v>2.7295199146595278E-11</c:v>
                </c:pt>
                <c:pt idx="88">
                  <c:v>3.4947322427097608E-11</c:v>
                </c:pt>
                <c:pt idx="89">
                  <c:v>4.4686054295842923E-11</c:v>
                </c:pt>
                <c:pt idx="90">
                  <c:v>5.7063784822975434E-11</c:v>
                </c:pt>
                <c:pt idx="91">
                  <c:v>7.2774562009250756E-11</c:v>
                </c:pt>
                <c:pt idx="92">
                  <c:v>9.2689190605868572E-11</c:v>
                </c:pt>
                <c:pt idx="93">
                  <c:v>1.1789870685520279E-10</c:v>
                </c:pt>
                <c:pt idx="94">
                  <c:v>1.4976814682485243E-10</c:v>
                </c:pt>
                <c:pt idx="95">
                  <c:v>1.9000294517091103E-10</c:v>
                </c:pt>
                <c:pt idx="96">
                  <c:v>2.4073080723928382E-10</c:v>
                </c:pt>
                <c:pt idx="97">
                  <c:v>3.0460250733959114E-10</c:v>
                </c:pt>
                <c:pt idx="98">
                  <c:v>3.8491579981538198E-10</c:v>
                </c:pt>
                <c:pt idx="99">
                  <c:v>4.8576751076833472E-10</c:v>
                </c:pt>
                <c:pt idx="100">
                  <c:v>6.122399347053054E-10</c:v>
                </c:pt>
                <c:pt idx="101">
                  <c:v>7.7062892450533589E-10</c:v>
                </c:pt>
                <c:pt idx="102">
                  <c:v>9.687225730507087E-10</c:v>
                </c:pt>
                <c:pt idx="103">
                  <c:v>1.2161411851409744E-9</c:v>
                </c:pt>
                <c:pt idx="104">
                  <c:v>1.5247513807950063E-9</c:v>
                </c:pt>
                <c:pt idx="105">
                  <c:v>1.9091697160783226E-9</c:v>
                </c:pt>
                <c:pt idx="106">
                  <c:v>2.3873742251771559E-9</c:v>
                </c:pt>
                <c:pt idx="107">
                  <c:v>2.98144585860714E-9</c:v>
                </c:pt>
                <c:pt idx="108">
                  <c:v>3.7184660107650185E-9</c:v>
                </c:pt>
                <c:pt idx="109">
                  <c:v>4.631601303289852E-9</c:v>
                </c:pt>
                <c:pt idx="110">
                  <c:v>5.7614126427519915E-9</c:v>
                </c:pt>
                <c:pt idx="111">
                  <c:v>7.1574324439820143E-9</c:v>
                </c:pt>
                <c:pt idx="112">
                  <c:v>8.8800619661785492E-9</c:v>
                </c:pt>
                <c:pt idx="113">
                  <c:v>1.1002850132808502E-8</c:v>
                </c:pt>
                <c:pt idx="114">
                  <c:v>1.3615226208651589E-8</c:v>
                </c:pt>
                <c:pt idx="115">
                  <c:v>1.6825771526697803E-8</c:v>
                </c:pt>
                <c:pt idx="116">
                  <c:v>2.0766130363786387E-8</c:v>
                </c:pt>
                <c:pt idx="117">
                  <c:v>2.5595677360992481E-8</c:v>
                </c:pt>
                <c:pt idx="118">
                  <c:v>3.1507078914752216E-8</c:v>
                </c:pt>
                <c:pt idx="119">
                  <c:v>3.8732909110647769E-8</c:v>
                </c:pt>
                <c:pt idx="120">
                  <c:v>4.7553507461634778E-8</c:v>
                </c:pt>
                <c:pt idx="121">
                  <c:v>5.8306296422690439E-8</c:v>
                </c:pt>
                <c:pt idx="122">
                  <c:v>7.1396811913058825E-8</c:v>
                </c:pt>
                <c:pt idx="123">
                  <c:v>8.731174046981117E-8</c:v>
                </c:pt>
                <c:pt idx="124">
                  <c:v>1.0663430282609422E-7</c:v>
                </c:pt>
                <c:pt idx="125">
                  <c:v>1.3006237636028134E-7</c:v>
                </c:pt>
                <c:pt idx="126">
                  <c:v>1.5842980877005765E-7</c:v>
                </c:pt>
                <c:pt idx="127">
                  <c:v>1.9273144332744433E-7</c:v>
                </c:pt>
                <c:pt idx="128">
                  <c:v>2.3415245307623299E-7</c:v>
                </c:pt>
                <c:pt idx="129">
                  <c:v>2.8410266832143503E-7</c:v>
                </c:pt>
                <c:pt idx="130">
                  <c:v>3.442566797816436E-7</c:v>
                </c:pt>
                <c:pt idx="131">
                  <c:v>4.1660060994838171E-7</c:v>
                </c:pt>
                <c:pt idx="132">
                  <c:v>5.0348656870770567E-7</c:v>
                </c:pt>
                <c:pt idx="133">
                  <c:v>6.0769594737555285E-7</c:v>
                </c:pt>
                <c:pt idx="134">
                  <c:v>7.3251285928282571E-7</c:v>
                </c:pt>
                <c:pt idx="135">
                  <c:v>8.8180920626758354E-7</c:v>
                </c:pt>
                <c:pt idx="136">
                  <c:v>1.0601430402745705E-6</c:v>
                </c:pt>
                <c:pt idx="137">
                  <c:v>1.2728720991294309E-6</c:v>
                </c:pt>
                <c:pt idx="138">
                  <c:v>1.5262846268539388E-6</c:v>
                </c:pt>
                <c:pt idx="139">
                  <c:v>1.8277498430031198E-6</c:v>
                </c:pt>
                <c:pt idx="140">
                  <c:v>2.1858907037784245E-6</c:v>
                </c:pt>
                <c:pt idx="141">
                  <c:v>2.6107819013636558E-6</c:v>
                </c:pt>
                <c:pt idx="142">
                  <c:v>3.1141763781978667E-6</c:v>
                </c:pt>
                <c:pt idx="143">
                  <c:v>3.7097639907395411E-6</c:v>
                </c:pt>
                <c:pt idx="144">
                  <c:v>4.4134663434924173E-6</c:v>
                </c:pt>
                <c:pt idx="145">
                  <c:v>5.2437722292085942E-6</c:v>
                </c:pt>
                <c:pt idx="146">
                  <c:v>6.2221185555032263E-6</c:v>
                </c:pt>
                <c:pt idx="147">
                  <c:v>7.3733221114858044E-6</c:v>
                </c:pt>
                <c:pt idx="148">
                  <c:v>8.7260680298688179E-6</c:v>
                </c:pt>
                <c:pt idx="149">
                  <c:v>1.0313461329282864E-5</c:v>
                </c:pt>
                <c:pt idx="150">
                  <c:v>1.2173648476533368E-5</c:v>
                </c:pt>
                <c:pt idx="151">
                  <c:v>1.4350516486932007E-5</c:v>
                </c:pt>
                <c:pt idx="152">
                  <c:v>1.689447767950719E-5</c:v>
                </c:pt>
                <c:pt idx="153">
                  <c:v>1.9863348818864136E-5</c:v>
                </c:pt>
                <c:pt idx="154">
                  <c:v>2.3323334001800084E-5</c:v>
                </c:pt>
                <c:pt idx="155">
                  <c:v>2.7350121278494399E-5</c:v>
                </c:pt>
                <c:pt idx="156">
                  <c:v>3.2030103628068437E-5</c:v>
                </c:pt>
                <c:pt idx="157">
                  <c:v>3.746173552817391E-5</c:v>
                </c:pt>
                <c:pt idx="158">
                  <c:v>4.3757036958339297E-5</c:v>
                </c:pt>
                <c:pt idx="159">
                  <c:v>5.1043257245990987E-5</c:v>
                </c:pt>
                <c:pt idx="160">
                  <c:v>5.9464711689785194E-5</c:v>
                </c:pt>
                <c:pt idx="161">
                  <c:v>6.9184804363066056E-5</c:v>
                </c:pt>
                <c:pt idx="162">
                  <c:v>8.0388250895198419E-5</c:v>
                </c:pt>
                <c:pt idx="163">
                  <c:v>9.3283515332981116E-5</c:v>
                </c:pt>
                <c:pt idx="164">
                  <c:v>1.0810547537943396E-4</c:v>
                </c:pt>
                <c:pt idx="165">
                  <c:v>1.2511833037256027E-4</c:v>
                </c:pt>
                <c:pt idx="166">
                  <c:v>1.4461876628032143E-4</c:v>
                </c:pt>
                <c:pt idx="167">
                  <c:v>1.6693939172664015E-4</c:v>
                </c:pt>
                <c:pt idx="168">
                  <c:v>1.9245245860223349E-4</c:v>
                </c:pt>
                <c:pt idx="169">
                  <c:v>2.2157388012773957E-4</c:v>
                </c:pt>
                <c:pt idx="170">
                  <c:v>2.5476755829842885E-4</c:v>
                </c:pt>
                <c:pt idx="171">
                  <c:v>2.9255003142262013E-4</c:v>
                </c:pt>
                <c:pt idx="172">
                  <c:v>3.3549545094237919E-4</c:v>
                </c:pt>
                <c:pt idx="173">
                  <c:v>3.8424089486787494E-4</c:v>
                </c:pt>
                <c:pt idx="174">
                  <c:v>4.3949202293924641E-4</c:v>
                </c:pt>
                <c:pt idx="175">
                  <c:v>5.0202907602628561E-4</c:v>
                </c:pt>
                <c:pt idx="176">
                  <c:v>5.7271321926272969E-4</c:v>
                </c:pt>
                <c:pt idx="177">
                  <c:v>6.5249322496662451E-4</c:v>
                </c:pt>
                <c:pt idx="178">
                  <c:v>7.4241248750220627E-4</c:v>
                </c:pt>
                <c:pt idx="179">
                  <c:v>8.4361635787670738E-4</c:v>
                </c:pt>
                <c:pt idx="180">
                  <c:v>9.5735978102649952E-4</c:v>
                </c:pt>
                <c:pt idx="181">
                  <c:v>1.0850152134252091E-3</c:v>
                </c:pt>
                <c:pt idx="182">
                  <c:v>1.228080792841876E-3</c:v>
                </c:pt>
                <c:pt idx="183">
                  <c:v>1.3881887257969406E-3</c:v>
                </c:pt>
                <c:pt idx="184">
                  <c:v>1.5671138515220369E-3</c:v>
                </c:pt>
                <c:pt idx="185">
                  <c:v>1.766782334049186E-3</c:v>
                </c:pt>
                <c:pt idx="186">
                  <c:v>1.9892804264679859E-3</c:v>
                </c:pt>
                <c:pt idx="187">
                  <c:v>2.2368632434374989E-3</c:v>
                </c:pt>
                <c:pt idx="188">
                  <c:v>2.5119634697753066E-3</c:v>
                </c:pt>
                <c:pt idx="189">
                  <c:v>2.8171999244327641E-3</c:v>
                </c:pt>
                <c:pt idx="190">
                  <c:v>3.155385890478246E-3</c:v>
                </c:pt>
                <c:pt idx="191">
                  <c:v>3.5295371129355074E-3</c:v>
                </c:pt>
                <c:pt idx="192">
                  <c:v>3.9428793575613953E-3</c:v>
                </c:pt>
                <c:pt idx="193">
                  <c:v>4.3988554150066151E-3</c:v>
                </c:pt>
                <c:pt idx="194">
                  <c:v>4.9011314264076926E-3</c:v>
                </c:pt>
                <c:pt idx="195">
                  <c:v>5.4536023984417962E-3</c:v>
                </c:pt>
                <c:pt idx="196">
                  <c:v>6.0603967683825486E-3</c:v>
                </c:pt>
                <c:pt idx="197">
                  <c:v>6.725879872879279E-3</c:v>
                </c:pt>
                <c:pt idx="198">
                  <c:v>7.4546561682064874E-3</c:v>
                </c:pt>
                <c:pt idx="199">
                  <c:v>8.2515700447639249E-3</c:v>
                </c:pt>
                <c:pt idx="200">
                  <c:v>9.121705074825669E-3</c:v>
                </c:pt>
                <c:pt idx="201">
                  <c:v>1.0070381530116884E-2</c:v>
                </c:pt>
                <c:pt idx="202">
                  <c:v>1.1103152004916845E-2</c:v>
                </c:pt>
                <c:pt idx="203">
                  <c:v>1.2225794981224437E-2</c:v>
                </c:pt>
                <c:pt idx="204">
                  <c:v>1.344430617524793E-2</c:v>
                </c:pt>
                <c:pt idx="205">
                  <c:v>1.4764887509259321E-2</c:v>
                </c:pt>
                <c:pt idx="206">
                  <c:v>1.6193933559837167E-2</c:v>
                </c:pt>
                <c:pt idx="207">
                  <c:v>1.7738015342847774E-2</c:v>
                </c:pt>
                <c:pt idx="208">
                  <c:v>1.9403861307304478E-2</c:v>
                </c:pt>
                <c:pt idx="209">
                  <c:v>2.1198335424593828E-2</c:v>
                </c:pt>
                <c:pt idx="210">
                  <c:v>2.3128412276540718E-2</c:v>
                </c:pt>
                <c:pt idx="211">
                  <c:v>2.520114906544282E-2</c:v>
                </c:pt>
                <c:pt idx="212">
                  <c:v>2.7423654491549911E-2</c:v>
                </c:pt>
                <c:pt idx="213">
                  <c:v>2.9803054468470876E-2</c:v>
                </c:pt>
                <c:pt idx="214">
                  <c:v>3.2346454674595716E-2</c:v>
                </c:pt>
                <c:pt idx="215">
                  <c:v>3.50608999687173E-2</c:v>
                </c:pt>
                <c:pt idx="216">
                  <c:v>3.7953330730477866E-2</c:v>
                </c:pt>
                <c:pt idx="217">
                  <c:v>4.1030536220857554E-2</c:v>
                </c:pt>
                <c:pt idx="218">
                  <c:v>4.429910509442346E-2</c:v>
                </c:pt>
                <c:pt idx="219">
                  <c:v>4.7765373233183306E-2</c:v>
                </c:pt>
                <c:pt idx="220">
                  <c:v>5.1435369111304315E-2</c:v>
                </c:pt>
                <c:pt idx="221">
                  <c:v>5.5314756940289755E-2</c:v>
                </c:pt>
                <c:pt idx="222">
                  <c:v>5.9408777885030822E-2</c:v>
                </c:pt>
                <c:pt idx="223">
                  <c:v>6.3722189682006672E-2</c:v>
                </c:pt>
                <c:pt idx="224">
                  <c:v>6.8259205031301937E-2</c:v>
                </c:pt>
                <c:pt idx="225">
                  <c:v>7.3023429173509416E-2</c:v>
                </c:pt>
                <c:pt idx="226">
                  <c:v>7.8017797100437963E-2</c:v>
                </c:pt>
                <c:pt idx="227">
                  <c:v>8.3244510884274883E-2</c:v>
                </c:pt>
                <c:pt idx="228">
                  <c:v>8.870497764286657E-2</c:v>
                </c:pt>
                <c:pt idx="229">
                  <c:v>9.4399748688493393E-2</c:v>
                </c:pt>
                <c:pt idx="230">
                  <c:v>0.10032846043332963</c:v>
                </c:pt>
                <c:pt idx="231">
                  <c:v>0.10648977764612073</c:v>
                </c:pt>
                <c:pt idx="232">
                  <c:v>0.11288133967092445</c:v>
                </c:pt>
                <c:pt idx="233">
                  <c:v>0.11949971022952087</c:v>
                </c:pt>
                <c:pt idx="234">
                  <c:v>0.12634033143382126</c:v>
                </c:pt>
                <c:pt idx="235">
                  <c:v>0.13339748263285939</c:v>
                </c:pt>
                <c:pt idx="236">
                  <c:v>0.14066424471036579</c:v>
                </c:pt>
                <c:pt idx="237">
                  <c:v>0.14813247043320074</c:v>
                </c:pt>
                <c:pt idx="238">
                  <c:v>0.15579276142783297</c:v>
                </c:pt>
                <c:pt idx="239">
                  <c:v>0.16363445233146343</c:v>
                </c:pt>
                <c:pt idx="240">
                  <c:v>0.17164560262626286</c:v>
                </c:pt>
                <c:pt idx="241">
                  <c:v>0.17981299661957317</c:v>
                </c:pt>
                <c:pt idx="242">
                  <c:v>0.18812215197997606</c:v>
                </c:pt>
                <c:pt idx="243">
                  <c:v>0.1965573371791253</c:v>
                </c:pt>
                <c:pt idx="244">
                  <c:v>0.20510159812254108</c:v>
                </c:pt>
                <c:pt idx="245">
                  <c:v>0.21373679417966349</c:v>
                </c:pt>
                <c:pt idx="246">
                  <c:v>0.22244364374493888</c:v>
                </c:pt>
                <c:pt idx="247">
                  <c:v>0.23120177937826664</c:v>
                </c:pt>
                <c:pt idx="248">
                  <c:v>0.23998981248553941</c:v>
                </c:pt>
                <c:pt idx="249">
                  <c:v>0.24878540740915681</c:v>
                </c:pt>
                <c:pt idx="250">
                  <c:v>0.25756536470522817</c:v>
                </c:pt>
                <c:pt idx="251">
                  <c:v>0.26630571328973796</c:v>
                </c:pt>
                <c:pt idx="252">
                  <c:v>0.27498181104130293</c:v>
                </c:pt>
                <c:pt idx="253">
                  <c:v>0.28356845335444514</c:v>
                </c:pt>
                <c:pt idx="254">
                  <c:v>0.29203998904568024</c:v>
                </c:pt>
                <c:pt idx="255">
                  <c:v>0.30037044292635984</c:v>
                </c:pt>
                <c:pt idx="256">
                  <c:v>0.30853364427226637</c:v>
                </c:pt>
                <c:pt idx="257">
                  <c:v>0.31650336034159193</c:v>
                </c:pt>
                <c:pt idx="258">
                  <c:v>0.32425343402123791</c:v>
                </c:pt>
                <c:pt idx="259">
                  <c:v>0.33175792461741049</c:v>
                </c:pt>
                <c:pt idx="260">
                  <c:v>0.33899125075122827</c:v>
                </c:pt>
                <c:pt idx="261">
                  <c:v>0.34592833427439912</c:v>
                </c:pt>
                <c:pt idx="262">
                  <c:v>0.3525447440847459</c:v>
                </c:pt>
                <c:pt idx="263">
                  <c:v>0.35881683869713199</c:v>
                </c:pt>
                <c:pt idx="264">
                  <c:v>0.3647219064126983</c:v>
                </c:pt>
                <c:pt idx="265">
                  <c:v>0.37023830192866553</c:v>
                </c:pt>
                <c:pt idx="266">
                  <c:v>0.37534557824251913</c:v>
                </c:pt>
                <c:pt idx="267">
                  <c:v>0.38002461272828186</c:v>
                </c:pt>
                <c:pt idx="268">
                  <c:v>0.38425772629869909</c:v>
                </c:pt>
                <c:pt idx="269">
                  <c:v>0.38802879461529316</c:v>
                </c:pt>
                <c:pt idx="270">
                  <c:v>0.39132335036798016</c:v>
                </c:pt>
                <c:pt idx="271">
                  <c:v>0.39412867571673471</c:v>
                </c:pt>
                <c:pt idx="272">
                  <c:v>0.39643388406891894</c:v>
                </c:pt>
                <c:pt idx="273">
                  <c:v>0.39822999045652158</c:v>
                </c:pt>
                <c:pt idx="274">
                  <c:v>0.39950996987668341</c:v>
                </c:pt>
                <c:pt idx="275">
                  <c:v>0.40026880306541551</c:v>
                </c:pt>
                <c:pt idx="276">
                  <c:v>0.40050350928714412</c:v>
                </c:pt>
                <c:pt idx="277">
                  <c:v>0.40021316584032274</c:v>
                </c:pt>
                <c:pt idx="278">
                  <c:v>0.39939891410049272</c:v>
                </c:pt>
                <c:pt idx="279">
                  <c:v>0.39806395204540473</c:v>
                </c:pt>
                <c:pt idx="280">
                  <c:v>0.39621351333070781</c:v>
                </c:pt>
                <c:pt idx="281">
                  <c:v>0.3938548331077909</c:v>
                </c:pt>
                <c:pt idx="282">
                  <c:v>0.3909971008961925</c:v>
                </c:pt>
                <c:pt idx="283">
                  <c:v>0.38765140094015077</c:v>
                </c:pt>
                <c:pt idx="284">
                  <c:v>0.3838306405909937</c:v>
                </c:pt>
                <c:pt idx="285">
                  <c:v>0.3795494673628711</c:v>
                </c:pt>
                <c:pt idx="286">
                  <c:v>0.37482417540761293</c:v>
                </c:pt>
                <c:pt idx="287">
                  <c:v>0.36967260224416137</c:v>
                </c:pt>
                <c:pt idx="288">
                  <c:v>0.36411401665809895</c:v>
                </c:pt>
                <c:pt idx="289">
                  <c:v>0.35816899875644748</c:v>
                </c:pt>
                <c:pt idx="290">
                  <c:v>0.35185931322143982</c:v>
                </c:pt>
                <c:pt idx="291">
                  <c:v>0.34520777685384413</c:v>
                </c:pt>
                <c:pt idx="292">
                  <c:v>0.33823812153124921</c:v>
                </c:pt>
                <c:pt idx="293">
                  <c:v>0.33097485372930346</c:v>
                </c:pt>
                <c:pt idx="294">
                  <c:v>0.32344311176415858</c:v>
                </c:pt>
                <c:pt idx="295">
                  <c:v>0.31566852191243133</c:v>
                </c:pt>
                <c:pt idx="296">
                  <c:v>0.3076770545511025</c:v>
                </c:pt>
                <c:pt idx="297">
                  <c:v>0.29949488143434783</c:v>
                </c:pt>
                <c:pt idx="298">
                  <c:v>0.29114823518788369</c:v>
                </c:pt>
                <c:pt idx="299">
                  <c:v>0.28266327205469249</c:v>
                </c:pt>
                <c:pt idx="300">
                  <c:v>0.27406593886977054</c:v>
                </c:pt>
                <c:pt idx="301">
                  <c:v>0.26538184517670904</c:v>
                </c:pt>
                <c:pt idx="302">
                  <c:v>0.25663614132646706</c:v>
                </c:pt>
                <c:pt idx="303">
                  <c:v>0.24785340331968622</c:v>
                </c:pt>
                <c:pt idx="304">
                  <c:v>0.23905752506942979</c:v>
                </c:pt>
                <c:pt idx="305">
                  <c:v>0.23027161867246834</c:v>
                </c:pt>
                <c:pt idx="306">
                  <c:v>0.2215179231853357</c:v>
                </c:pt>
                <c:pt idx="307">
                  <c:v>0.21281772230751564</c:v>
                </c:pt>
                <c:pt idx="308">
                  <c:v>0.20419127127944736</c:v>
                </c:pt>
                <c:pt idx="309">
                  <c:v>0.19565773320867919</c:v>
                </c:pt>
                <c:pt idx="310">
                  <c:v>0.18723512494453451</c:v>
                </c:pt>
                <c:pt idx="311">
                  <c:v>0.17894027253109876</c:v>
                </c:pt>
                <c:pt idx="312">
                  <c:v>0.17078877618114657</c:v>
                </c:pt>
                <c:pt idx="313">
                  <c:v>0.16279498463066353</c:v>
                </c:pt>
                <c:pt idx="314">
                  <c:v>0.15497197865566209</c:v>
                </c:pt>
                <c:pt idx="315">
                  <c:v>0.1473315634607181</c:v>
                </c:pt>
                <c:pt idx="316">
                  <c:v>0.13988426958264852</c:v>
                </c:pt>
                <c:pt idx="317">
                  <c:v>0.13263936189347258</c:v>
                </c:pt>
                <c:pt idx="318">
                  <c:v>0.12560485623462136</c:v>
                </c:pt>
                <c:pt idx="319">
                  <c:v>0.11878754316952717</c:v>
                </c:pt>
                <c:pt idx="320">
                  <c:v>0.1121930183043951</c:v>
                </c:pt>
                <c:pt idx="321">
                  <c:v>0.10582571859716815</c:v>
                </c:pt>
                <c:pt idx="322">
                  <c:v>9.9688964052396203E-2</c:v>
                </c:pt>
                <c:pt idx="323">
                  <c:v>9.3785004184767803E-2</c:v>
                </c:pt>
                <c:pt idx="324">
                  <c:v>8.8115068626214918E-2</c:v>
                </c:pt>
                <c:pt idx="325">
                  <c:v>8.2679421250463903E-2</c:v>
                </c:pt>
                <c:pt idx="326">
                  <c:v>7.7477417194289619E-2</c:v>
                </c:pt>
                <c:pt idx="327">
                  <c:v>7.2507562166101186E-2</c:v>
                </c:pt>
                <c:pt idx="328">
                  <c:v>6.7767573449360574E-2</c:v>
                </c:pt>
                <c:pt idx="329">
                  <c:v>6.3254442030177119E-2</c:v>
                </c:pt>
                <c:pt idx="330">
                  <c:v>5.8964495304678198E-2</c:v>
                </c:pt>
                <c:pt idx="331">
                  <c:v>5.4893459851844371E-2</c:v>
                </c:pt>
                <c:pt idx="332">
                  <c:v>5.1036523790829603E-2</c:v>
                </c:pt>
                <c:pt idx="333">
                  <c:v>4.7388398277768286E-2</c:v>
                </c:pt>
                <c:pt idx="334">
                  <c:v>4.3943377735113774E-2</c:v>
                </c:pt>
                <c:pt idx="335">
                  <c:v>4.0695398446084448E-2</c:v>
                </c:pt>
                <c:pt idx="336">
                  <c:v>3.7638095187261016E-2</c:v>
                </c:pt>
                <c:pt idx="337">
                  <c:v>3.4764855613255118E-2</c:v>
                </c:pt>
                <c:pt idx="338">
                  <c:v>3.2068872148163764E-2</c:v>
                </c:pt>
                <c:pt idx="339">
                  <c:v>2.9543191178776514E-2</c:v>
                </c:pt>
                <c:pt idx="340">
                  <c:v>2.7180759383800296E-2</c:v>
                </c:pt>
                <c:pt idx="341">
                  <c:v>2.4974467071334844E-2</c:v>
                </c:pt>
                <c:pt idx="342">
                  <c:v>2.2917188433143602E-2</c:v>
                </c:pt>
                <c:pt idx="343">
                  <c:v>2.1001818658639083E-2</c:v>
                </c:pt>
                <c:pt idx="344">
                  <c:v>1.9221307883702125E-2</c:v>
                </c:pt>
                <c:pt idx="345">
                  <c:v>1.7568691979294594E-2</c:v>
                </c:pt>
                <c:pt idx="346">
                  <c:v>1.6037120212157786E-2</c:v>
                </c:pt>
                <c:pt idx="347">
                  <c:v>1.4619879834616338E-2</c:v>
                </c:pt>
                <c:pt idx="348">
                  <c:v>1.3310417682568479E-2</c:v>
                </c:pt>
                <c:pt idx="349">
                  <c:v>1.2102358880117283E-2</c:v>
                </c:pt>
                <c:pt idx="350">
                  <c:v>1.0989522765998631E-2</c:v>
                </c:pt>
                <c:pt idx="351">
                  <c:v>9.9659361710357636E-3</c:v>
                </c:pt>
                <c:pt idx="352">
                  <c:v>9.0258441873738542E-3</c:v>
                </c:pt>
                <c:pt idx="353">
                  <c:v>8.1637185793197384E-3</c:v>
                </c:pt>
                <c:pt idx="354">
                  <c:v>7.3742639923549159E-3</c:v>
                </c:pt>
                <c:pt idx="355">
                  <c:v>6.6524221214433882E-3</c:v>
                </c:pt>
                <c:pt idx="356">
                  <c:v>5.99337400227352E-3</c:v>
                </c:pt>
                <c:pt idx="357">
                  <c:v>5.3925405897202374E-3</c:v>
                </c:pt>
                <c:pt idx="358">
                  <c:v>4.8455817867623478E-3</c:v>
                </c:pt>
                <c:pt idx="359">
                  <c:v>4.3483940845171661E-3</c:v>
                </c:pt>
                <c:pt idx="360">
                  <c:v>3.897106970138483E-3</c:v>
                </c:pt>
                <c:pt idx="361">
                  <c:v>3.4880782542425944E-3</c:v>
                </c:pt>
                <c:pt idx="362">
                  <c:v>3.1178884634544867E-3</c:v>
                </c:pt>
                <c:pt idx="363">
                  <c:v>2.7833344367708102E-3</c:v>
                </c:pt>
                <c:pt idx="364">
                  <c:v>2.4814222568806778E-3</c:v>
                </c:pt>
                <c:pt idx="365">
                  <c:v>2.2093596395215635E-3</c:v>
                </c:pt>
                <c:pt idx="366">
                  <c:v>1.9645478955201828E-3</c:v>
                </c:pt>
                <c:pt idx="367">
                  <c:v>1.7445735715089518E-3</c:v>
                </c:pt>
                <c:pt idx="368">
                  <c:v>1.5471998665395452E-3</c:v>
                </c:pt>
                <c:pt idx="369">
                  <c:v>1.3703579130451688E-3</c:v>
                </c:pt>
                <c:pt idx="370">
                  <c:v>1.2121380019303966E-3</c:v>
                </c:pt>
                <c:pt idx="371">
                  <c:v>1.0707808230771591E-3</c:v>
                </c:pt>
                <c:pt idx="372">
                  <c:v>9.4466878432139306E-4</c:v>
                </c:pt>
                <c:pt idx="373">
                  <c:v>8.3231746403951033E-4</c:v>
                </c:pt>
                <c:pt idx="374">
                  <c:v>7.3236724493800937E-4</c:v>
                </c:pt>
                <c:pt idx="375">
                  <c:v>6.4357516950438749E-4</c:v>
                </c:pt>
                <c:pt idx="376">
                  <c:v>5.6480705088368611E-4</c:v>
                </c:pt>
                <c:pt idx="377">
                  <c:v>4.9502986671457112E-4</c:v>
                </c:pt>
                <c:pt idx="378">
                  <c:v>4.3330445770528022E-4</c:v>
                </c:pt>
                <c:pt idx="379">
                  <c:v>3.7877854745928577E-4</c:v>
                </c:pt>
                <c:pt idx="380">
                  <c:v>3.3068009527242729E-4</c:v>
                </c:pt>
                <c:pt idx="381">
                  <c:v>2.8831098931124931E-4</c:v>
                </c:pt>
                <c:pt idx="382">
                  <c:v>2.5104108373482314E-4</c:v>
                </c:pt>
                <c:pt idx="383">
                  <c:v>2.1830257992373143E-4</c:v>
                </c:pt>
                <c:pt idx="384">
                  <c:v>1.8958474901090543E-4</c:v>
                </c:pt>
                <c:pt idx="385">
                  <c:v>1.6442899034755263E-4</c:v>
                </c:pt>
                <c:pt idx="386">
                  <c:v>1.4242421835932725E-4</c:v>
                </c:pt>
                <c:pt idx="387">
                  <c:v>1.2320256842732758E-4</c:v>
                </c:pt>
                <c:pt idx="388">
                  <c:v>1.0643541093874842E-4</c:v>
                </c:pt>
                <c:pt idx="389">
                  <c:v>9.1829661465700577E-5</c:v>
                </c:pt>
                <c:pt idx="390">
                  <c:v>7.9124374120535302E-5</c:v>
                </c:pt>
                <c:pt idx="391">
                  <c:v>6.8087604474760733E-5</c:v>
                </c:pt>
                <c:pt idx="392">
                  <c:v>5.8513527990031213E-5</c:v>
                </c:pt>
                <c:pt idx="393">
                  <c:v>5.0219799667922315E-5</c:v>
                </c:pt>
                <c:pt idx="394">
                  <c:v>4.3045140556036935E-5</c:v>
                </c:pt>
                <c:pt idx="395">
                  <c:v>3.6847136828030556E-5</c:v>
                </c:pt>
                <c:pt idx="396">
                  <c:v>3.1500237362801852E-5</c:v>
                </c:pt>
                <c:pt idx="397">
                  <c:v>2.6893936062976038E-5</c:v>
                </c:pt>
                <c:pt idx="398">
                  <c:v>2.2931125556319303E-5</c:v>
                </c:pt>
                <c:pt idx="399">
                  <c:v>1.9526609398698264E-5</c:v>
                </c:pt>
                <c:pt idx="400">
                  <c:v>1.6605760428182297E-5</c:v>
                </c:pt>
                <c:pt idx="401">
                  <c:v>1.4103313492903654E-5</c:v>
                </c:pt>
                <c:pt idx="402">
                  <c:v>1.1962281377967835E-5</c:v>
                </c:pt>
                <c:pt idx="403">
                  <c:v>1.0132983378071714E-5</c:v>
                </c:pt>
                <c:pt idx="404">
                  <c:v>8.5721765930269077E-6</c:v>
                </c:pt>
                <c:pt idx="405">
                  <c:v>7.2422806548392373E-6</c:v>
                </c:pt>
                <c:pt idx="406">
                  <c:v>6.1106872203965652E-6</c:v>
                </c:pt>
                <c:pt idx="407">
                  <c:v>5.1491461772658892E-6</c:v>
                </c:pt>
                <c:pt idx="408">
                  <c:v>4.3332211068013156E-6</c:v>
                </c:pt>
                <c:pt idx="409">
                  <c:v>3.6418071248117545E-6</c:v>
                </c:pt>
                <c:pt idx="410">
                  <c:v>3.0567047724172669E-6</c:v>
                </c:pt>
                <c:pt idx="411">
                  <c:v>2.5622441561509191E-6</c:v>
                </c:pt>
                <c:pt idx="412">
                  <c:v>2.1449540352430832E-6</c:v>
                </c:pt>
                <c:pt idx="413">
                  <c:v>1.7932710243329119E-6</c:v>
                </c:pt>
                <c:pt idx="414">
                  <c:v>1.4972845210782412E-6</c:v>
                </c:pt>
                <c:pt idx="415">
                  <c:v>1.2485133801952039E-6</c:v>
                </c:pt>
                <c:pt idx="416">
                  <c:v>1.0397107386372394E-6</c:v>
                </c:pt>
                <c:pt idx="417">
                  <c:v>8.6469375149773747E-7</c:v>
                </c:pt>
                <c:pt idx="418">
                  <c:v>7.1819532562127976E-7</c:v>
                </c:pt>
                <c:pt idx="419">
                  <c:v>5.95735238849422E-7</c:v>
                </c:pt>
                <c:pt idx="420">
                  <c:v>4.9350830847806696E-7</c:v>
                </c:pt>
                <c:pt idx="421">
                  <c:v>4.0828752413490993E-7</c:v>
                </c:pt>
                <c:pt idx="422">
                  <c:v>3.3734028924651519E-7</c:v>
                </c:pt>
                <c:pt idx="423">
                  <c:v>2.7835612294234604E-7</c:v>
                </c:pt>
                <c:pt idx="424">
                  <c:v>2.2938436204573957E-7</c:v>
                </c:pt>
                <c:pt idx="425">
                  <c:v>1.8878057213103423E-7</c:v>
                </c:pt>
                <c:pt idx="426">
                  <c:v>1.5516052886318402E-7</c:v>
                </c:pt>
                <c:pt idx="427">
                  <c:v>1.2736076732559068E-7</c:v>
                </c:pt>
                <c:pt idx="428">
                  <c:v>1.0440481908114862E-7</c:v>
                </c:pt>
                <c:pt idx="429">
                  <c:v>8.547436554155867E-8</c:v>
                </c:pt>
                <c:pt idx="430">
                  <c:v>6.988463301988288E-8</c:v>
                </c:pt>
                <c:pt idx="431">
                  <c:v>5.7063440722757062E-8</c:v>
                </c:pt>
                <c:pt idx="432">
                  <c:v>4.6533388944605705E-8</c:v>
                </c:pt>
                <c:pt idx="433">
                  <c:v>3.7896741828342065E-8</c:v>
                </c:pt>
                <c:pt idx="434">
                  <c:v>3.0822618157263487E-8</c:v>
                </c:pt>
                <c:pt idx="435">
                  <c:v>2.5036155573067638E-8</c:v>
                </c:pt>
                <c:pt idx="436">
                  <c:v>2.0309359139864951E-8</c:v>
                </c:pt>
                <c:pt idx="437">
                  <c:v>1.6453384993027852E-8</c:v>
                </c:pt>
                <c:pt idx="438">
                  <c:v>1.3312044562033591E-8</c:v>
                </c:pt>
                <c:pt idx="439">
                  <c:v>1.0756345116397059E-8</c:v>
                </c:pt>
                <c:pt idx="440">
                  <c:v>8.6799086762928015E-9</c:v>
                </c:pt>
                <c:pt idx="441">
                  <c:v>6.9951341256458197E-9</c:v>
                </c:pt>
                <c:pt idx="442">
                  <c:v>5.6299870883642147E-9</c:v>
                </c:pt>
                <c:pt idx="443">
                  <c:v>4.5253191565574834E-9</c:v>
                </c:pt>
                <c:pt idx="444">
                  <c:v>3.6326327307740008E-9</c:v>
                </c:pt>
                <c:pt idx="445">
                  <c:v>2.9122203468337439E-9</c:v>
                </c:pt>
                <c:pt idx="446">
                  <c:v>2.3316181880659321E-9</c:v>
                </c:pt>
                <c:pt idx="447">
                  <c:v>1.8643227511184732E-9</c:v>
                </c:pt>
                <c:pt idx="448">
                  <c:v>1.4887275555835882E-9</c:v>
                </c:pt>
                <c:pt idx="449">
                  <c:v>1.187243544964006E-9</c:v>
                </c:pt>
                <c:pt idx="450">
                  <c:v>9.4557257901162917E-10</c:v>
                </c:pt>
                <c:pt idx="451">
                  <c:v>7.5210830513388094E-10</c:v>
                </c:pt>
                <c:pt idx="452">
                  <c:v>5.9744284144094696E-10</c:v>
                </c:pt>
                <c:pt idx="453">
                  <c:v>4.7396121229253355E-10</c:v>
                </c:pt>
                <c:pt idx="454">
                  <c:v>3.755084410617677E-10</c:v>
                </c:pt>
                <c:pt idx="455">
                  <c:v>2.9711670405858617E-10</c:v>
                </c:pt>
                <c:pt idx="456">
                  <c:v>2.3478205306532913E-10</c:v>
                </c:pt>
                <c:pt idx="457">
                  <c:v>1.8528198111616641E-10</c:v>
                </c:pt>
                <c:pt idx="458">
                  <c:v>1.4602658805282107E-10</c:v>
                </c:pt>
                <c:pt idx="459">
                  <c:v>1.1493734279769622E-10</c:v>
                </c:pt>
                <c:pt idx="460">
                  <c:v>9.0348475676055964E-11</c:v>
                </c:pt>
                <c:pt idx="461">
                  <c:v>7.0926898487278399E-11</c:v>
                </c:pt>
                <c:pt idx="462">
                  <c:v>5.5607269634469892E-11</c:v>
                </c:pt>
                <c:pt idx="463">
                  <c:v>4.3539419648393775E-11</c:v>
                </c:pt>
                <c:pt idx="464">
                  <c:v>3.404584854868849E-11</c:v>
                </c:pt>
                <c:pt idx="465">
                  <c:v>2.6587417317853961E-11</c:v>
                </c:pt>
                <c:pt idx="466">
                  <c:v>2.0735695383403371E-11</c:v>
                </c:pt>
                <c:pt idx="467">
                  <c:v>1.6150706265493086E-11</c:v>
                </c:pt>
                <c:pt idx="468">
                  <c:v>1.2563044424789486E-11</c:v>
                </c:pt>
                <c:pt idx="469">
                  <c:v>9.7595262120318347E-12</c:v>
                </c:pt>
                <c:pt idx="470">
                  <c:v>7.5716936933281774E-12</c:v>
                </c:pt>
                <c:pt idx="471">
                  <c:v>5.8666178712185793E-12</c:v>
                </c:pt>
                <c:pt idx="472">
                  <c:v>4.5395523381183507E-12</c:v>
                </c:pt>
                <c:pt idx="473">
                  <c:v>3.5080737649857235E-12</c:v>
                </c:pt>
                <c:pt idx="474">
                  <c:v>2.7074152351645289E-12</c:v>
                </c:pt>
                <c:pt idx="475">
                  <c:v>2.0867550951192708E-12</c:v>
                </c:pt>
                <c:pt idx="476">
                  <c:v>1.6062700405305608E-12</c:v>
                </c:pt>
                <c:pt idx="477">
                  <c:v>1.2347985141388846E-12</c:v>
                </c:pt>
                <c:pt idx="478">
                  <c:v>9.4799074999388289E-13</c:v>
                </c:pt>
                <c:pt idx="479">
                  <c:v>7.2684626605123121E-13</c:v>
                </c:pt>
                <c:pt idx="480">
                  <c:v>5.5655935902157935E-13</c:v>
                </c:pt>
                <c:pt idx="481">
                  <c:v>4.2560907453402172E-13</c:v>
                </c:pt>
                <c:pt idx="482">
                  <c:v>3.2504293474660294E-13</c:v>
                </c:pt>
                <c:pt idx="483">
                  <c:v>2.479139952957466E-13</c:v>
                </c:pt>
                <c:pt idx="484">
                  <c:v>1.8883905596901839E-13</c:v>
                </c:pt>
                <c:pt idx="485">
                  <c:v>1.4365245732744246E-13</c:v>
                </c:pt>
                <c:pt idx="486">
                  <c:v>1.0913517789844593E-13</c:v>
                </c:pt>
                <c:pt idx="487">
                  <c:v>8.2803162563077779E-14</c:v>
                </c:pt>
                <c:pt idx="488">
                  <c:v>6.2742172238981959E-14</c:v>
                </c:pt>
                <c:pt idx="489">
                  <c:v>4.7479117631627464E-14</c:v>
                </c:pt>
                <c:pt idx="490">
                  <c:v>3.5881962699557087E-14</c:v>
                </c:pt>
                <c:pt idx="491">
                  <c:v>2.7081966964558981E-14</c:v>
                </c:pt>
                <c:pt idx="492">
                  <c:v>2.0413368714523848E-14</c:v>
                </c:pt>
                <c:pt idx="493">
                  <c:v>1.5366664822968679E-14</c:v>
                </c:pt>
                <c:pt idx="494">
                  <c:v>1.1552474526216479E-14</c:v>
                </c:pt>
                <c:pt idx="495">
                  <c:v>8.6736298191684338E-15</c:v>
                </c:pt>
                <c:pt idx="496">
                  <c:v>6.5036507139277492E-15</c:v>
                </c:pt>
                <c:pt idx="497">
                  <c:v>4.8701686115509497E-15</c:v>
                </c:pt>
                <c:pt idx="498">
                  <c:v>3.6421786827525824E-15</c:v>
                </c:pt>
                <c:pt idx="499">
                  <c:v>2.7202508926580244E-15</c:v>
                </c:pt>
              </c:numCache>
            </c:numRef>
          </c:yVal>
          <c:smooth val="1"/>
          <c:extLst>
            <c:ext xmlns:c16="http://schemas.microsoft.com/office/drawing/2014/chart" uri="{C3380CC4-5D6E-409C-BE32-E72D297353CC}">
              <c16:uniqueId val="{00000001-2199-45C9-9418-50F93C280FD4}"/>
            </c:ext>
          </c:extLst>
        </c:ser>
        <c:ser>
          <c:idx val="2"/>
          <c:order val="2"/>
          <c:tx>
            <c:v>threshold</c:v>
          </c:tx>
          <c:spPr>
            <a:ln w="19050" cap="rnd">
              <a:solidFill>
                <a:schemeClr val="tx1"/>
              </a:solidFill>
              <a:prstDash val="solid"/>
              <a:round/>
            </a:ln>
            <a:effectLst/>
          </c:spPr>
          <c:marker>
            <c:symbol val="none"/>
          </c:marker>
          <c:xVal>
            <c:numRef>
              <c:f>Sheet1!$L$24:$L$25</c:f>
              <c:numCache>
                <c:formatCode>General</c:formatCode>
                <c:ptCount val="2"/>
                <c:pt idx="0">
                  <c:v>0</c:v>
                </c:pt>
                <c:pt idx="1">
                  <c:v>0</c:v>
                </c:pt>
              </c:numCache>
            </c:numRef>
          </c:xVal>
          <c:yVal>
            <c:numRef>
              <c:f>Sheet1!$M$24:$M$25</c:f>
              <c:numCache>
                <c:formatCode>General</c:formatCode>
                <c:ptCount val="2"/>
                <c:pt idx="0">
                  <c:v>0</c:v>
                </c:pt>
                <c:pt idx="1">
                  <c:v>0.42052945931282437</c:v>
                </c:pt>
              </c:numCache>
            </c:numRef>
          </c:yVal>
          <c:smooth val="1"/>
          <c:extLst>
            <c:ext xmlns:c16="http://schemas.microsoft.com/office/drawing/2014/chart" uri="{C3380CC4-5D6E-409C-BE32-E72D297353CC}">
              <c16:uniqueId val="{00000002-2199-45C9-9418-50F93C280FD4}"/>
            </c:ext>
          </c:extLst>
        </c:ser>
        <c:dLbls>
          <c:showLegendKey val="0"/>
          <c:showVal val="0"/>
          <c:showCatName val="0"/>
          <c:showSerName val="0"/>
          <c:showPercent val="0"/>
          <c:showBubbleSize val="0"/>
        </c:dLbls>
        <c:axId val="549442368"/>
        <c:axId val="549441712"/>
      </c:scatterChart>
      <c:valAx>
        <c:axId val="5494423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441712"/>
        <c:crosses val="autoZero"/>
        <c:crossBetween val="midCat"/>
      </c:valAx>
      <c:valAx>
        <c:axId val="549441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44236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ROC curve</a:t>
            </a:r>
          </a:p>
        </c:rich>
      </c:tx>
      <c:layout>
        <c:manualLayout>
          <c:xMode val="edge"/>
          <c:yMode val="edge"/>
          <c:x val="0.40733730984717242"/>
          <c:y val="2.13049237859688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355250911406883"/>
          <c:y val="9.6191730893649283E-2"/>
          <c:w val="0.84186416464399516"/>
          <c:h val="0.74614009021880334"/>
        </c:manualLayout>
      </c:layout>
      <c:scatterChart>
        <c:scatterStyle val="smoothMarker"/>
        <c:varyColors val="0"/>
        <c:ser>
          <c:idx val="0"/>
          <c:order val="0"/>
          <c:tx>
            <c:strRef>
              <c:f>Sheet1!$S$3</c:f>
              <c:strCache>
                <c:ptCount val="1"/>
                <c:pt idx="0">
                  <c:v>TPR</c:v>
                </c:pt>
              </c:strCache>
            </c:strRef>
          </c:tx>
          <c:spPr>
            <a:ln w="19050" cap="rnd">
              <a:solidFill>
                <a:schemeClr val="accent1"/>
              </a:solidFill>
              <a:round/>
            </a:ln>
            <a:effectLst/>
          </c:spPr>
          <c:marker>
            <c:symbol val="none"/>
          </c:marker>
          <c:xVal>
            <c:numRef>
              <c:f>Sheet1!$R$4:$R$503</c:f>
              <c:numCache>
                <c:formatCode>General</c:formatCode>
                <c:ptCount val="50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0.99999999999999989</c:v>
                </c:pt>
                <c:pt idx="21">
                  <c:v>0.99999999999999989</c:v>
                </c:pt>
                <c:pt idx="22">
                  <c:v>0.99999999999999989</c:v>
                </c:pt>
                <c:pt idx="23">
                  <c:v>0.99999999999999978</c:v>
                </c:pt>
                <c:pt idx="24">
                  <c:v>0.99999999999999978</c:v>
                </c:pt>
                <c:pt idx="25">
                  <c:v>0.99999999999999967</c:v>
                </c:pt>
                <c:pt idx="26">
                  <c:v>0.99999999999999956</c:v>
                </c:pt>
                <c:pt idx="27">
                  <c:v>0.99999999999999944</c:v>
                </c:pt>
                <c:pt idx="28">
                  <c:v>0.99999999999999922</c:v>
                </c:pt>
                <c:pt idx="29">
                  <c:v>0.99999999999999889</c:v>
                </c:pt>
                <c:pt idx="30">
                  <c:v>0.99999999999999856</c:v>
                </c:pt>
                <c:pt idx="31">
                  <c:v>0.99999999999999811</c:v>
                </c:pt>
                <c:pt idx="32">
                  <c:v>0.99999999999999745</c:v>
                </c:pt>
                <c:pt idx="33">
                  <c:v>0.99999999999999667</c:v>
                </c:pt>
                <c:pt idx="34">
                  <c:v>0.99999999999999556</c:v>
                </c:pt>
                <c:pt idx="35">
                  <c:v>0.999999999999994</c:v>
                </c:pt>
                <c:pt idx="36">
                  <c:v>0.99999999999999212</c:v>
                </c:pt>
                <c:pt idx="37">
                  <c:v>0.99999999999998956</c:v>
                </c:pt>
                <c:pt idx="38">
                  <c:v>0.99999999999998612</c:v>
                </c:pt>
                <c:pt idx="39">
                  <c:v>0.99999999999998168</c:v>
                </c:pt>
                <c:pt idx="40">
                  <c:v>0.99999999999997591</c:v>
                </c:pt>
                <c:pt idx="41">
                  <c:v>0.99999999999996825</c:v>
                </c:pt>
                <c:pt idx="42">
                  <c:v>0.99999999999995826</c:v>
                </c:pt>
                <c:pt idx="43">
                  <c:v>0.99999999999994515</c:v>
                </c:pt>
                <c:pt idx="44">
                  <c:v>0.99999999999992806</c:v>
                </c:pt>
                <c:pt idx="45">
                  <c:v>0.99999999999990574</c:v>
                </c:pt>
                <c:pt idx="46">
                  <c:v>0.99999999999987677</c:v>
                </c:pt>
                <c:pt idx="47">
                  <c:v>0.99999999999983891</c:v>
                </c:pt>
                <c:pt idx="48">
                  <c:v>0.99999999999978972</c:v>
                </c:pt>
                <c:pt idx="49">
                  <c:v>0.99999999999972589</c:v>
                </c:pt>
                <c:pt idx="50">
                  <c:v>0.99999999999964306</c:v>
                </c:pt>
                <c:pt idx="51">
                  <c:v>0.99999999999953593</c:v>
                </c:pt>
                <c:pt idx="52">
                  <c:v>0.99999999999939726</c:v>
                </c:pt>
                <c:pt idx="53">
                  <c:v>0.99999999999921829</c:v>
                </c:pt>
                <c:pt idx="54">
                  <c:v>0.99999999999898748</c:v>
                </c:pt>
                <c:pt idx="55">
                  <c:v>0.99999999999869005</c:v>
                </c:pt>
                <c:pt idx="56">
                  <c:v>0.99999999999830746</c:v>
                </c:pt>
                <c:pt idx="57">
                  <c:v>0.99999999999781597</c:v>
                </c:pt>
                <c:pt idx="58">
                  <c:v>0.99999999999718536</c:v>
                </c:pt>
                <c:pt idx="59">
                  <c:v>0.99999999999637712</c:v>
                </c:pt>
                <c:pt idx="60">
                  <c:v>0.99999999999534284</c:v>
                </c:pt>
                <c:pt idx="61">
                  <c:v>0.99999999999402089</c:v>
                </c:pt>
                <c:pt idx="62">
                  <c:v>0.99999999999233347</c:v>
                </c:pt>
                <c:pt idx="63">
                  <c:v>0.9999999999901823</c:v>
                </c:pt>
                <c:pt idx="64">
                  <c:v>0.99999999998744338</c:v>
                </c:pt>
                <c:pt idx="65">
                  <c:v>0.99999999998396094</c:v>
                </c:pt>
                <c:pt idx="66">
                  <c:v>0.99999999997953859</c:v>
                </c:pt>
                <c:pt idx="67">
                  <c:v>0.99999999997392996</c:v>
                </c:pt>
                <c:pt idx="68">
                  <c:v>0.9999999999668262</c:v>
                </c:pt>
                <c:pt idx="69">
                  <c:v>0.99999999995784028</c:v>
                </c:pt>
                <c:pt idx="70">
                  <c:v>0.99999999994648836</c:v>
                </c:pt>
                <c:pt idx="71">
                  <c:v>0.99999999993216582</c:v>
                </c:pt>
                <c:pt idx="72">
                  <c:v>0.99999999991411892</c:v>
                </c:pt>
                <c:pt idx="73">
                  <c:v>0.99999999989140853</c:v>
                </c:pt>
                <c:pt idx="74">
                  <c:v>0.99999999986286658</c:v>
                </c:pt>
                <c:pt idx="75">
                  <c:v>0.99999999982704224</c:v>
                </c:pt>
                <c:pt idx="76">
                  <c:v>0.9999999997821355</c:v>
                </c:pt>
                <c:pt idx="77">
                  <c:v>0.99999999972591669</c:v>
                </c:pt>
                <c:pt idx="78">
                  <c:v>0.99999999965562758</c:v>
                </c:pt>
                <c:pt idx="79">
                  <c:v>0.99999999956786034</c:v>
                </c:pt>
                <c:pt idx="80">
                  <c:v>0.99999999945841089</c:v>
                </c:pt>
                <c:pt idx="81">
                  <c:v>0.99999999932209971</c:v>
                </c:pt>
                <c:pt idx="82">
                  <c:v>0.99999999915255389</c:v>
                </c:pt>
                <c:pt idx="83">
                  <c:v>0.9999999989419438</c:v>
                </c:pt>
                <c:pt idx="84">
                  <c:v>0.99999999868066214</c:v>
                </c:pt>
                <c:pt idx="85">
                  <c:v>0.99999999835693765</c:v>
                </c:pt>
                <c:pt idx="86">
                  <c:v>0.99999999795636696</c:v>
                </c:pt>
                <c:pt idx="87">
                  <c:v>0.99999999746135004</c:v>
                </c:pt>
                <c:pt idx="88">
                  <c:v>0.99999999685041097</c:v>
                </c:pt>
                <c:pt idx="89">
                  <c:v>0.99999999609737988</c:v>
                </c:pt>
                <c:pt idx="90">
                  <c:v>0.99999999517041138</c:v>
                </c:pt>
                <c:pt idx="91">
                  <c:v>0.99999999403080664</c:v>
                </c:pt>
                <c:pt idx="92">
                  <c:v>0.99999999263160433</c:v>
                </c:pt>
                <c:pt idx="93">
                  <c:v>0.99999999091589431</c:v>
                </c:pt>
                <c:pt idx="94">
                  <c:v>0.99999998881480556</c:v>
                </c:pt>
                <c:pt idx="95">
                  <c:v>0.99999998624510811</c:v>
                </c:pt>
                <c:pt idx="96">
                  <c:v>0.9999999831063584</c:v>
                </c:pt>
                <c:pt idx="97">
                  <c:v>0.99999997927750739</c:v>
                </c:pt>
                <c:pt idx="98">
                  <c:v>0.99999997461287571</c:v>
                </c:pt>
                <c:pt idx="99">
                  <c:v>0.99999996893738596</c:v>
                </c:pt>
                <c:pt idx="100">
                  <c:v>0.99999996204092279</c:v>
                </c:pt>
                <c:pt idx="101">
                  <c:v>0.9999999536716716</c:v>
                </c:pt>
                <c:pt idx="102">
                  <c:v>0.99999994352826382</c:v>
                </c:pt>
                <c:pt idx="103">
                  <c:v>0.99999993125052866</c:v>
                </c:pt>
                <c:pt idx="104">
                  <c:v>0.99999991640862063</c:v>
                </c:pt>
                <c:pt idx="105">
                  <c:v>0.99999989849025839</c:v>
                </c:pt>
                <c:pt idx="106">
                  <c:v>0.99999987688577019</c:v>
                </c:pt>
                <c:pt idx="107">
                  <c:v>0.99999985087059517</c:v>
                </c:pt>
                <c:pt idx="108">
                  <c:v>0.99999981958484152</c:v>
                </c:pt>
                <c:pt idx="109">
                  <c:v>0.99999978200944362</c:v>
                </c:pt>
                <c:pt idx="110">
                  <c:v>0.99999973693839606</c:v>
                </c:pt>
                <c:pt idx="111">
                  <c:v>0.99999968294647057</c:v>
                </c:pt>
                <c:pt idx="112">
                  <c:v>0.99999961835174223</c:v>
                </c:pt>
                <c:pt idx="113">
                  <c:v>0.99999954117215772</c:v>
                </c:pt>
                <c:pt idx="114">
                  <c:v>0.99999944907528293</c:v>
                </c:pt>
                <c:pt idx="115">
                  <c:v>0.99999933932024876</c:v>
                </c:pt>
                <c:pt idx="116">
                  <c:v>0.99999920869079739</c:v>
                </c:pt>
                <c:pt idx="117">
                  <c:v>0.99999905341818662</c:v>
                </c:pt>
                <c:pt idx="118">
                  <c:v>0.99999886909256575</c:v>
                </c:pt>
                <c:pt idx="119">
                  <c:v>0.99999865056126336</c:v>
                </c:pt>
                <c:pt idx="120">
                  <c:v>0.99999839181225092</c:v>
                </c:pt>
                <c:pt idx="121">
                  <c:v>0.99999808584084238</c:v>
                </c:pt>
                <c:pt idx="122">
                  <c:v>0.99999772449747371</c:v>
                </c:pt>
                <c:pt idx="123">
                  <c:v>0.99999729831417128</c:v>
                </c:pt>
                <c:pt idx="124">
                  <c:v>0.99999679630705907</c:v>
                </c:pt>
                <c:pt idx="125">
                  <c:v>0.99999620575198156</c:v>
                </c:pt>
                <c:pt idx="126">
                  <c:v>0.99999551193001779</c:v>
                </c:pt>
                <c:pt idx="127">
                  <c:v>0.99999469783934647</c:v>
                </c:pt>
                <c:pt idx="128">
                  <c:v>0.99999374386958106</c:v>
                </c:pt>
                <c:pt idx="129">
                  <c:v>0.99999262743432837</c:v>
                </c:pt>
                <c:pt idx="130">
                  <c:v>0.99999132255734635</c:v>
                </c:pt>
                <c:pt idx="131">
                  <c:v>0.99998979940726707</c:v>
                </c:pt>
                <c:pt idx="132">
                  <c:v>0.99998802377543206</c:v>
                </c:pt>
                <c:pt idx="133">
                  <c:v>0.99998595649094169</c:v>
                </c:pt>
                <c:pt idx="134">
                  <c:v>0.99998355276656248</c:v>
                </c:pt>
                <c:pt idx="135">
                  <c:v>0.9999807614686661</c:v>
                </c:pt>
                <c:pt idx="136">
                  <c:v>0.99997752430388687</c:v>
                </c:pt>
                <c:pt idx="137">
                  <c:v>0.99997377491469552</c:v>
                </c:pt>
                <c:pt idx="138">
                  <c:v>0.99996943787559223</c:v>
                </c:pt>
                <c:pt idx="139">
                  <c:v>0.99996442758112913</c:v>
                </c:pt>
                <c:pt idx="140">
                  <c:v>0.99995864701648851</c:v>
                </c:pt>
                <c:pt idx="141">
                  <c:v>0.99995198640086935</c:v>
                </c:pt>
                <c:pt idx="142">
                  <c:v>0.99994432169349023</c:v>
                </c:pt>
                <c:pt idx="143">
                  <c:v>0.99993551295159211</c:v>
                </c:pt>
                <c:pt idx="144">
                  <c:v>0.99992540252944806</c:v>
                </c:pt>
                <c:pt idx="145">
                  <c:v>0.99991381310705552</c:v>
                </c:pt>
                <c:pt idx="146">
                  <c:v>0.99990054553691499</c:v>
                </c:pt>
                <c:pt idx="147">
                  <c:v>0.99988537649710418</c:v>
                </c:pt>
                <c:pt idx="148">
                  <c:v>0.99986805593874151</c:v>
                </c:pt>
                <c:pt idx="149">
                  <c:v>0.99984830431592286</c:v>
                </c:pt>
                <c:pt idx="150">
                  <c:v>0.99982580958631384</c:v>
                </c:pt>
                <c:pt idx="151">
                  <c:v>0.99980022397081081</c:v>
                </c:pt>
                <c:pt idx="152">
                  <c:v>0.99977116046105752</c:v>
                </c:pt>
                <c:pt idx="153">
                  <c:v>0.99973818906413958</c:v>
                </c:pt>
                <c:pt idx="154">
                  <c:v>0.99970083277449007</c:v>
                </c:pt>
                <c:pt idx="155">
                  <c:v>0.99965856326394642</c:v>
                </c:pt>
                <c:pt idx="156">
                  <c:v>0.99961079628201244</c:v>
                </c:pt>
                <c:pt idx="157">
                  <c:v>0.99955688675972143</c:v>
                </c:pt>
                <c:pt idx="158">
                  <c:v>0.99949612361207829</c:v>
                </c:pt>
                <c:pt idx="159">
                  <c:v>0.99942772423589443</c:v>
                </c:pt>
                <c:pt idx="160">
                  <c:v>0.99935082870193681</c:v>
                </c:pt>
                <c:pt idx="161">
                  <c:v>0.99926449364269332</c:v>
                </c:pt>
                <c:pt idx="162">
                  <c:v>0.99916768583973348</c:v>
                </c:pt>
                <c:pt idx="163">
                  <c:v>0.99905927551761009</c:v>
                </c:pt>
                <c:pt idx="164">
                  <c:v>0.99893802935451437</c:v>
                </c:pt>
                <c:pt idx="165">
                  <c:v>0.9988026032234707</c:v>
                </c:pt>
                <c:pt idx="166">
                  <c:v>0.9986515346817153</c:v>
                </c:pt>
                <c:pt idx="167">
                  <c:v>0.99848323523006932</c:v>
                </c:pt>
                <c:pt idx="168">
                  <c:v>0.998295982368547</c:v>
                </c:pt>
                <c:pt idx="169">
                  <c:v>0.998087911479145</c:v>
                </c:pt>
                <c:pt idx="170">
                  <c:v>0.9978570075717017</c:v>
                </c:pt>
                <c:pt idx="171">
                  <c:v>0.99760109693387555</c:v>
                </c:pt>
                <c:pt idx="172">
                  <c:v>0.9973178387316407</c:v>
                </c:pt>
                <c:pt idx="173">
                  <c:v>0.99700471661218648</c:v>
                </c:pt>
                <c:pt idx="174">
                  <c:v>0.99665903036670755</c:v>
                </c:pt>
                <c:pt idx="175">
                  <c:v>0.99627788771621795</c:v>
                </c:pt>
                <c:pt idx="176">
                  <c:v>0.99585819628917072</c:v>
                </c:pt>
                <c:pt idx="177">
                  <c:v>0.99539665586524684</c:v>
                </c:pt>
                <c:pt idx="178">
                  <c:v>0.99488975096512788</c:v>
                </c:pt>
                <c:pt idx="179">
                  <c:v>0.99433374387131368</c:v>
                </c:pt>
                <c:pt idx="180">
                  <c:v>0.99372466817001148</c:v>
                </c:pt>
                <c:pt idx="181">
                  <c:v>0.99305832290872043</c:v>
                </c:pt>
                <c:pt idx="182">
                  <c:v>0.99233026746829089</c:v>
                </c:pt>
                <c:pt idx="183">
                  <c:v>0.99153581725184503</c:v>
                </c:pt>
                <c:pt idx="184">
                  <c:v>0.99067004029593198</c:v>
                </c:pt>
                <c:pt idx="185">
                  <c:v>0.98972775491155496</c:v>
                </c:pt>
                <c:pt idx="186">
                  <c:v>0.98870352846415532</c:v>
                </c:pt>
                <c:pt idx="187">
                  <c:v>0.98759167740219689</c:v>
                </c:pt>
                <c:pt idx="188">
                  <c:v>0.98638626864355061</c:v>
                </c:pt>
                <c:pt idx="189">
                  <c:v>0.985081122427378</c:v>
                </c:pt>
                <c:pt idx="190">
                  <c:v>0.98366981673655685</c:v>
                </c:pt>
                <c:pt idx="191">
                  <c:v>0.98214569339182201</c:v>
                </c:pt>
                <c:pt idx="192">
                  <c:v>0.98050186591365107</c:v>
                </c:pt>
                <c:pt idx="193">
                  <c:v>0.97873122924144718</c:v>
                </c:pt>
                <c:pt idx="194">
                  <c:v>0.97682647139173773</c:v>
                </c:pt>
                <c:pt idx="195">
                  <c:v>0.97478008712787445</c:v>
                </c:pt>
                <c:pt idx="196">
                  <c:v>0.97258439370309924</c:v>
                </c:pt>
                <c:pt idx="197">
                  <c:v>0.97023154872681228</c:v>
                </c:pt>
                <c:pt idx="198">
                  <c:v>0.96771357019049475</c:v>
                </c:pt>
                <c:pt idx="199">
                  <c:v>0.9650223586750154</c:v>
                </c:pt>
                <c:pt idx="200">
                  <c:v>0.96214972174506908</c:v>
                </c:pt>
                <c:pt idx="201">
                  <c:v>0.95908740051932218</c:v>
                </c:pt>
                <c:pt idx="202">
                  <c:v>0.95582709838658408</c:v>
                </c:pt>
                <c:pt idx="203">
                  <c:v>0.95236051181910464</c:v>
                </c:pt>
                <c:pt idx="204">
                  <c:v>0.94867936321405155</c:v>
                </c:pt>
                <c:pt idx="205">
                  <c:v>0.94477543567351396</c:v>
                </c:pt>
                <c:pt idx="206">
                  <c:v>0.94064060961218365</c:v>
                </c:pt>
                <c:pt idx="207">
                  <c:v>0.93626690106038257</c:v>
                </c:pt>
                <c:pt idx="208">
                  <c:v>0.93164650150853978</c:v>
                </c:pt>
                <c:pt idx="209">
                  <c:v>0.92677181911780504</c:v>
                </c:pt>
                <c:pt idx="210">
                  <c:v>0.92163552110045244</c:v>
                </c:pt>
                <c:pt idx="211">
                  <c:v>0.91623057705332112</c:v>
                </c:pt>
                <c:pt idx="212">
                  <c:v>0.91055030300801609</c:v>
                </c:pt>
                <c:pt idx="213">
                  <c:v>0.90458840594320677</c:v>
                </c:pt>
                <c:pt idx="214">
                  <c:v>0.89833902848736846</c:v>
                </c:pt>
                <c:pt idx="215">
                  <c:v>0.89179679352496488</c:v>
                </c:pt>
                <c:pt idx="216">
                  <c:v>0.88495684840562128</c:v>
                </c:pt>
                <c:pt idx="217">
                  <c:v>0.87781490844451271</c:v>
                </c:pt>
                <c:pt idx="218">
                  <c:v>0.87036729939322788</c:v>
                </c:pt>
                <c:pt idx="219">
                  <c:v>0.86261099855395484</c:v>
                </c:pt>
                <c:pt idx="220">
                  <c:v>0.85454367420616906</c:v>
                </c:pt>
                <c:pt idx="221">
                  <c:v>0.84616372301423692</c:v>
                </c:pt>
                <c:pt idx="222">
                  <c:v>0.83747030508661613</c:v>
                </c:pt>
                <c:pt idx="223">
                  <c:v>0.82846337636273704</c:v>
                </c:pt>
                <c:pt idx="224">
                  <c:v>0.81914371801225971</c:v>
                </c:pt>
                <c:pt idx="225">
                  <c:v>0.80951296254324256</c:v>
                </c:pt>
                <c:pt idx="226">
                  <c:v>0.7995736163308429</c:v>
                </c:pt>
                <c:pt idx="227">
                  <c:v>0.78932907829643684</c:v>
                </c:pt>
                <c:pt idx="228">
                  <c:v>0.77878365448842923</c:v>
                </c:pt>
                <c:pt idx="229">
                  <c:v>0.76794256834039065</c:v>
                </c:pt>
                <c:pt idx="230">
                  <c:v>0.75681196640935999</c:v>
                </c:pt>
                <c:pt idx="231">
                  <c:v>0.74539891942697145</c:v>
                </c:pt>
                <c:pt idx="232">
                  <c:v>0.73371141852828992</c:v>
                </c:pt>
                <c:pt idx="233">
                  <c:v>0.72175836655757464</c:v>
                </c:pt>
                <c:pt idx="234">
                  <c:v>0.70954956438635208</c:v>
                </c:pt>
                <c:pt idx="235">
                  <c:v>0.69709569221682388</c:v>
                </c:pt>
                <c:pt idx="236">
                  <c:v>0.68440828588240654</c:v>
                </c:pt>
                <c:pt idx="237">
                  <c:v>0.67149970819671545</c:v>
                </c:pt>
                <c:pt idx="238">
                  <c:v>0.65838311544217532</c:v>
                </c:pt>
                <c:pt idx="239">
                  <c:v>0.64507241912924518</c:v>
                </c:pt>
                <c:pt idx="240">
                  <c:v>0.63158224319657186</c:v>
                </c:pt>
                <c:pt idx="241">
                  <c:v>0.61792787686082196</c:v>
                </c:pt>
                <c:pt idx="242">
                  <c:v>0.60412522336205976</c:v>
                </c:pt>
                <c:pt idx="243">
                  <c:v>0.59019074488594248</c:v>
                </c:pt>
                <c:pt idx="244">
                  <c:v>0.57614140397729474</c:v>
                </c:pt>
                <c:pt idx="245">
                  <c:v>0.56199460179043337</c:v>
                </c:pt>
                <c:pt idx="246">
                  <c:v>0.54776811354959176</c:v>
                </c:pt>
                <c:pt idx="247">
                  <c:v>0.53348002161762764</c:v>
                </c:pt>
                <c:pt idx="248">
                  <c:v>0.51914864659258875</c:v>
                </c:pt>
                <c:pt idx="249">
                  <c:v>0.50479247686943984</c:v>
                </c:pt>
                <c:pt idx="250">
                  <c:v>0.49043009711808594</c:v>
                </c:pt>
                <c:pt idx="251">
                  <c:v>0.47608011613862466</c:v>
                </c:pt>
                <c:pt idx="252">
                  <c:v>0.46176109456039405</c:v>
                </c:pt>
                <c:pt idx="253">
                  <c:v>0.44749147285280289</c:v>
                </c:pt>
                <c:pt idx="254">
                  <c:v>0.43328950011310086</c:v>
                </c:pt>
                <c:pt idx="255">
                  <c:v>0.41917316408922001</c:v>
                </c:pt>
                <c:pt idx="256">
                  <c:v>0.40516012288466197</c:v>
                </c:pt>
                <c:pt idx="257">
                  <c:v>0.39126763877725801</c:v>
                </c:pt>
                <c:pt idx="258">
                  <c:v>0.37751251456465962</c:v>
                </c:pt>
                <c:pt idx="259">
                  <c:v>0.36391103282684667</c:v>
                </c:pt>
                <c:pt idx="260">
                  <c:v>0.35047889847003055</c:v>
                </c:pt>
                <c:pt idx="261">
                  <c:v>0.33723118488737358</c:v>
                </c:pt>
                <c:pt idx="262">
                  <c:v>0.32418228404026606</c:v>
                </c:pt>
                <c:pt idx="263">
                  <c:v>0.31134586072987303</c:v>
                </c:pt>
                <c:pt idx="264">
                  <c:v>0.29873481129264046</c:v>
                </c:pt>
                <c:pt idx="265">
                  <c:v>0.28636122691584764</c:v>
                </c:pt>
                <c:pt idx="266">
                  <c:v>0.27423636173052057</c:v>
                </c:pt>
                <c:pt idx="267">
                  <c:v>0.26237060579948024</c:v>
                </c:pt>
                <c:pt idx="268">
                  <c:v>0.25077346307843418</c:v>
                </c:pt>
                <c:pt idx="269">
                  <c:v>0.23945353438821659</c:v>
                </c:pt>
                <c:pt idx="270">
                  <c:v>0.22841850539697794</c:v>
                </c:pt>
                <c:pt idx="271">
                  <c:v>0.2176751395726797</c:v>
                </c:pt>
                <c:pt idx="272">
                  <c:v>0.20722927602906505</c:v>
                </c:pt>
                <c:pt idx="273">
                  <c:v>0.19708583215268649</c:v>
                </c:pt>
                <c:pt idx="274">
                  <c:v>0.1872488108649033</c:v>
                </c:pt>
                <c:pt idx="275">
                  <c:v>0.17772131234131039</c:v>
                </c:pt>
                <c:pt idx="276">
                  <c:v>0.16850554998208411</c:v>
                </c:pt>
                <c:pt idx="277">
                  <c:v>0.1596028704004564</c:v>
                </c:pt>
                <c:pt idx="278">
                  <c:v>0.1510137771731318</c:v>
                </c:pt>
                <c:pt idx="279">
                  <c:v>0.14273795807611334</c:v>
                </c:pt>
                <c:pt idx="280">
                  <c:v>0.13477431551217534</c:v>
                </c:pt>
                <c:pt idx="281">
                  <c:v>0.1271209998222278</c:v>
                </c:pt>
                <c:pt idx="282">
                  <c:v>0.11977544516203797</c:v>
                </c:pt>
                <c:pt idx="283">
                  <c:v>0.11273440761824538</c:v>
                </c:pt>
                <c:pt idx="284">
                  <c:v>0.10599400523325431</c:v>
                </c:pt>
                <c:pt idx="285">
                  <c:v>9.9549759607338473E-2</c:v>
                </c:pt>
                <c:pt idx="286">
                  <c:v>9.3396638748046712E-2</c:v>
                </c:pt>
                <c:pt idx="287">
                  <c:v>8.7529100841590601E-2</c:v>
                </c:pt>
                <c:pt idx="288">
                  <c:v>8.1941138628184085E-2</c:v>
                </c:pt>
                <c:pt idx="289">
                  <c:v>7.662632407307679E-2</c:v>
                </c:pt>
                <c:pt idx="290">
                  <c:v>7.1577853037077865E-2</c:v>
                </c:pt>
                <c:pt idx="291">
                  <c:v>6.6788589664477649E-2</c:v>
                </c:pt>
                <c:pt idx="292">
                  <c:v>6.2251110222193651E-2</c:v>
                </c:pt>
                <c:pt idx="293">
                  <c:v>5.7957746141451993E-2</c:v>
                </c:pt>
                <c:pt idx="294">
                  <c:v>5.3900626032109655E-2</c:v>
                </c:pt>
                <c:pt idx="295">
                  <c:v>5.0071716459568538E-2</c:v>
                </c:pt>
                <c:pt idx="296">
                  <c:v>4.6462861294872537E-2</c:v>
                </c:pt>
                <c:pt idx="297">
                  <c:v>4.3065819469769284E-2</c:v>
                </c:pt>
                <c:pt idx="298">
                  <c:v>3.987230099001049E-2</c:v>
                </c:pt>
                <c:pt idx="299">
                  <c:v>3.6874001081723007E-2</c:v>
                </c:pt>
                <c:pt idx="300">
                  <c:v>3.4062632367097501E-2</c:v>
                </c:pt>
                <c:pt idx="301">
                  <c:v>3.1429954986690878E-2</c:v>
                </c:pt>
                <c:pt idx="302">
                  <c:v>2.8967804606148673E-2</c:v>
                </c:pt>
                <c:pt idx="303">
                  <c:v>2.6668118264938645E-2</c:v>
                </c:pt>
                <c:pt idx="304">
                  <c:v>2.452295804360094E-2</c:v>
                </c:pt>
                <c:pt idx="305">
                  <c:v>2.2524532543930387E-2</c:v>
                </c:pt>
                <c:pt idx="306">
                  <c:v>2.0665216193288871E-2</c:v>
                </c:pt>
                <c:pt idx="307">
                  <c:v>1.8937566399821582E-2</c:v>
                </c:pt>
                <c:pt idx="308">
                  <c:v>1.7334338599628962E-2</c:v>
                </c:pt>
                <c:pt idx="309">
                  <c:v>1.5848499249888515E-2</c:v>
                </c:pt>
                <c:pt idx="310">
                  <c:v>1.4473236833477565E-2</c:v>
                </c:pt>
                <c:pt idx="311">
                  <c:v>1.3201970950809883E-2</c:v>
                </c:pt>
                <c:pt idx="312">
                  <c:v>1.202835958336379E-2</c:v>
                </c:pt>
                <c:pt idx="313">
                  <c:v>1.0946304620759628E-2</c:v>
                </c:pt>
                <c:pt idx="314">
                  <c:v>9.9499557492714885E-3</c:v>
                </c:pt>
                <c:pt idx="315">
                  <c:v>9.0337128043734838E-3</c:v>
                </c:pt>
                <c:pt idx="316">
                  <c:v>8.1922266933772692E-3</c:v>
                </c:pt>
                <c:pt idx="317">
                  <c:v>7.4203989964851669E-3</c:v>
                </c:pt>
                <c:pt idx="318">
                  <c:v>6.7133803557185567E-3</c:v>
                </c:pt>
                <c:pt idx="319">
                  <c:v>6.0665677612858904E-3</c:v>
                </c:pt>
                <c:pt idx="320">
                  <c:v>5.475600844090045E-3</c:v>
                </c:pt>
                <c:pt idx="321">
                  <c:v>4.9363572813425627E-3</c:v>
                </c:pt>
                <c:pt idx="322">
                  <c:v>4.4449474197425509E-3</c:v>
                </c:pt>
                <c:pt idx="323">
                  <c:v>3.9977082174695866E-3</c:v>
                </c:pt>
                <c:pt idx="324">
                  <c:v>3.5911966024451125E-3</c:v>
                </c:pt>
                <c:pt idx="325">
                  <c:v>3.2221823400007121E-3</c:v>
                </c:pt>
                <c:pt idx="326">
                  <c:v>2.8876404983658732E-3</c:v>
                </c:pt>
                <c:pt idx="327">
                  <c:v>2.5847435953167963E-3</c:v>
                </c:pt>
                <c:pt idx="328">
                  <c:v>2.310853504007726E-3</c:v>
                </c:pt>
                <c:pt idx="329">
                  <c:v>2.0635131905020199E-3</c:v>
                </c:pt>
                <c:pt idx="330">
                  <c:v>1.8404383499096566E-3</c:v>
                </c:pt>
                <c:pt idx="331">
                  <c:v>1.6395090023841874E-3</c:v>
                </c:pt>
                <c:pt idx="332">
                  <c:v>1.4587611045930871E-3</c:v>
                </c:pt>
                <c:pt idx="333">
                  <c:v>1.2963782267093604E-3</c:v>
                </c:pt>
                <c:pt idx="334">
                  <c:v>1.1506833395257265E-3</c:v>
                </c:pt>
                <c:pt idx="335">
                  <c:v>1.0201307509987156E-3</c:v>
                </c:pt>
                <c:pt idx="336">
                  <c:v>9.0329822644585889E-4</c:v>
                </c:pt>
                <c:pt idx="337">
                  <c:v>7.988793217444945E-4</c:v>
                </c:pt>
                <c:pt idx="338">
                  <c:v>7.0567595427273311E-4</c:v>
                </c:pt>
                <c:pt idx="339">
                  <c:v>6.2259123198082911E-4</c:v>
                </c:pt>
                <c:pt idx="340">
                  <c:v>5.4862255692678108E-4</c:v>
                </c:pt>
                <c:pt idx="341">
                  <c:v>4.8285501583467116E-4</c:v>
                </c:pt>
                <c:pt idx="342">
                  <c:v>4.2445506677157852E-4</c:v>
                </c:pt>
                <c:pt idx="343">
                  <c:v>3.7266452786810511E-4</c:v>
                </c:pt>
                <c:pt idx="344">
                  <c:v>3.2679487113695949E-4</c:v>
                </c:pt>
                <c:pt idx="345">
                  <c:v>2.8622182187032497E-4</c:v>
                </c:pt>
                <c:pt idx="346">
                  <c:v>2.5038026180379536E-4</c:v>
                </c:pt>
                <c:pt idx="347">
                  <c:v>2.1875943222271488E-4</c:v>
                </c:pt>
                <c:pt idx="348">
                  <c:v>1.9089843143271779E-4</c:v>
                </c:pt>
                <c:pt idx="349">
                  <c:v>1.6638199952023758E-4</c:v>
                </c:pt>
                <c:pt idx="350">
                  <c:v>1.4483658205965977E-4</c:v>
                </c:pt>
                <c:pt idx="351">
                  <c:v>1.2592666338617775E-4</c:v>
                </c:pt>
                <c:pt idx="352">
                  <c:v>1.0935135920664418E-4</c:v>
                </c:pt>
                <c:pt idx="353">
                  <c:v>9.4841257677114044E-5</c:v>
                </c:pt>
                <c:pt idx="354">
                  <c:v>8.2155497590719051E-5</c:v>
                </c:pt>
                <c:pt idx="355">
                  <c:v>7.107907199699337E-5</c:v>
                </c:pt>
                <c:pt idx="356">
                  <c:v>6.142034539013963E-5</c:v>
                </c:pt>
                <c:pt idx="357">
                  <c:v>5.3008772539553384E-5</c:v>
                </c:pt>
                <c:pt idx="358">
                  <c:v>4.569280708632828E-5</c:v>
                </c:pt>
                <c:pt idx="359">
                  <c:v>3.9337988169241278E-5</c:v>
                </c:pt>
                <c:pt idx="360">
                  <c:v>3.3825193568093326E-5</c:v>
                </c:pt>
                <c:pt idx="361">
                  <c:v>2.9049048144047518E-5</c:v>
                </c:pt>
                <c:pt idx="362">
                  <c:v>2.4916476702996349E-5</c:v>
                </c:pt>
                <c:pt idx="363">
                  <c:v>2.1345390805338482E-5</c:v>
                </c:pt>
                <c:pt idx="364">
                  <c:v>1.8263499472204181E-5</c:v>
                </c:pt>
                <c:pt idx="365">
                  <c:v>1.5607234198800057E-5</c:v>
                </c:pt>
                <c:pt idx="366">
                  <c:v>1.3320779159387008E-5</c:v>
                </c:pt>
                <c:pt idx="367">
                  <c:v>1.1355197978679676E-5</c:v>
                </c:pt>
                <c:pt idx="368">
                  <c:v>9.6676489351743555E-6</c:v>
                </c:pt>
                <c:pt idx="369">
                  <c:v>8.2206809606244491E-6</c:v>
                </c:pt>
                <c:pt idx="370">
                  <c:v>6.9816032823855068E-6</c:v>
                </c:pt>
                <c:pt idx="371">
                  <c:v>5.9219220428508024E-6</c:v>
                </c:pt>
                <c:pt idx="372">
                  <c:v>5.0168376910519896E-6</c:v>
                </c:pt>
                <c:pt idx="373">
                  <c:v>4.2447974011317058E-6</c:v>
                </c:pt>
                <c:pt idx="374">
                  <c:v>3.5870972036056159E-6</c:v>
                </c:pt>
                <c:pt idx="375">
                  <c:v>3.0275289368830727E-6</c:v>
                </c:pt>
                <c:pt idx="376">
                  <c:v>2.5520675189794062E-6</c:v>
                </c:pt>
                <c:pt idx="377">
                  <c:v>2.1485944211585561E-6</c:v>
                </c:pt>
                <c:pt idx="378">
                  <c:v>1.8066535745209222E-6</c:v>
                </c:pt>
                <c:pt idx="379">
                  <c:v>1.5172362789472871E-6</c:v>
                </c:pt>
                <c:pt idx="380">
                  <c:v>1.2725919926737106E-6</c:v>
                </c:pt>
                <c:pt idx="381">
                  <c:v>1.0660621700964157E-6</c:v>
                </c:pt>
                <c:pt idx="382">
                  <c:v>8.9193458996383868E-7</c:v>
                </c:pt>
                <c:pt idx="383">
                  <c:v>7.453158592518605E-7</c:v>
                </c:pt>
                <c:pt idx="384">
                  <c:v>6.2202001327449352E-7</c:v>
                </c:pt>
                <c:pt idx="385">
                  <c:v>5.1847134152627206E-7</c:v>
                </c:pt>
                <c:pt idx="386">
                  <c:v>4.3161976270855718E-7</c:v>
                </c:pt>
                <c:pt idx="387">
                  <c:v>3.5886724925049407E-7</c:v>
                </c:pt>
                <c:pt idx="388">
                  <c:v>2.9800396506018956E-7</c:v>
                </c:pt>
                <c:pt idx="389">
                  <c:v>2.4715292223920216E-7</c:v>
                </c:pt>
                <c:pt idx="390">
                  <c:v>2.0472210049415906E-7</c:v>
                </c:pt>
                <c:pt idx="391">
                  <c:v>1.6936308877557593E-7</c:v>
                </c:pt>
                <c:pt idx="392">
                  <c:v>1.3993541758683392E-7</c:v>
                </c:pt>
                <c:pt idx="393">
                  <c:v>1.1547585054838549E-7</c:v>
                </c:pt>
                <c:pt idx="394">
                  <c:v>9.5171984515474151E-8</c:v>
                </c:pt>
                <c:pt idx="395">
                  <c:v>7.8339593700960108E-8</c:v>
                </c:pt>
                <c:pt idx="396">
                  <c:v>6.4403213873021059E-8</c:v>
                </c:pt>
                <c:pt idx="397">
                  <c:v>5.2879532530525353E-8</c:v>
                </c:pt>
                <c:pt idx="398">
                  <c:v>4.3363200030732685E-8</c:v>
                </c:pt>
                <c:pt idx="399">
                  <c:v>3.5514728935481799E-8</c:v>
                </c:pt>
                <c:pt idx="400">
                  <c:v>2.9050188921075915E-8</c:v>
                </c:pt>
                <c:pt idx="401">
                  <c:v>2.3732446674529228E-8</c:v>
                </c:pt>
                <c:pt idx="402">
                  <c:v>1.9363728398502644E-8</c:v>
                </c:pt>
                <c:pt idx="403">
                  <c:v>1.5779316520081466E-8</c:v>
                </c:pt>
                <c:pt idx="404">
                  <c:v>1.2842215735275886E-8</c:v>
                </c:pt>
                <c:pt idx="405">
                  <c:v>1.0438645059451801E-8</c:v>
                </c:pt>
                <c:pt idx="406">
                  <c:v>8.4742354244937701E-9</c:v>
                </c:pt>
                <c:pt idx="407">
                  <c:v>6.8708265743566699E-9</c:v>
                </c:pt>
                <c:pt idx="408">
                  <c:v>5.5637722207180218E-9</c:v>
                </c:pt>
                <c:pt idx="409">
                  <c:v>4.4996779635653184E-9</c:v>
                </c:pt>
                <c:pt idx="410">
                  <c:v>3.6345035869800313E-9</c:v>
                </c:pt>
                <c:pt idx="411">
                  <c:v>2.9319746630562804E-9</c:v>
                </c:pt>
                <c:pt idx="412">
                  <c:v>2.3622539480072646E-9</c:v>
                </c:pt>
                <c:pt idx="413">
                  <c:v>1.9008334906089885E-9</c:v>
                </c:pt>
                <c:pt idx="414">
                  <c:v>1.5276101494876571E-9</c:v>
                </c:pt>
                <c:pt idx="415">
                  <c:v>1.2261167636751225E-9</c:v>
                </c:pt>
                <c:pt idx="416">
                  <c:v>9.8288288619130526E-10</c:v>
                </c:pt>
                <c:pt idx="417">
                  <c:v>7.8690498561684308E-10</c:v>
                </c:pt>
                <c:pt idx="418">
                  <c:v>6.2920646470843167E-10</c:v>
                </c:pt>
                <c:pt idx="419">
                  <c:v>5.0247483951437744E-10</c:v>
                </c:pt>
                <c:pt idx="420">
                  <c:v>4.0076120200183141E-10</c:v>
                </c:pt>
                <c:pt idx="421">
                  <c:v>3.1923241827769289E-10</c:v>
                </c:pt>
                <c:pt idx="422">
                  <c:v>2.5396751368589321E-10</c:v>
                </c:pt>
                <c:pt idx="423">
                  <c:v>2.0178969606376995E-10</c:v>
                </c:pt>
                <c:pt idx="424">
                  <c:v>1.6012879910931588E-10</c:v>
                </c:pt>
                <c:pt idx="425">
                  <c:v>1.2690815065496963E-10</c:v>
                </c:pt>
                <c:pt idx="426">
                  <c:v>1.00451980067362E-10</c:v>
                </c:pt>
                <c:pt idx="427">
                  <c:v>7.9410367170851259E-11</c:v>
                </c:pt>
                <c:pt idx="428">
                  <c:v>6.2696736691236765E-11</c:v>
                </c:pt>
                <c:pt idx="429">
                  <c:v>4.9438120264255758E-11</c:v>
                </c:pt>
                <c:pt idx="430">
                  <c:v>3.8933856139067302E-11</c:v>
                </c:pt>
                <c:pt idx="431">
                  <c:v>3.0622504532118455E-11</c:v>
                </c:pt>
                <c:pt idx="432">
                  <c:v>2.4054980229948342E-11</c:v>
                </c:pt>
                <c:pt idx="433">
                  <c:v>1.8871904039485798E-11</c:v>
                </c:pt>
                <c:pt idx="434">
                  <c:v>1.4786838420377535E-11</c:v>
                </c:pt>
                <c:pt idx="435">
                  <c:v>1.1571299474155694E-11</c:v>
                </c:pt>
                <c:pt idx="436">
                  <c:v>9.0435436916891376E-12</c:v>
                </c:pt>
                <c:pt idx="437">
                  <c:v>7.0590200351716703E-12</c:v>
                </c:pt>
                <c:pt idx="438">
                  <c:v>5.5029314438570509E-12</c:v>
                </c:pt>
                <c:pt idx="439">
                  <c:v>4.2844616743309416E-12</c:v>
                </c:pt>
                <c:pt idx="440">
                  <c:v>3.3315572522951697E-12</c:v>
                </c:pt>
                <c:pt idx="441">
                  <c:v>2.5872637365864648E-12</c:v>
                </c:pt>
                <c:pt idx="442">
                  <c:v>2.0067281170099704E-12</c:v>
                </c:pt>
                <c:pt idx="443">
                  <c:v>1.5544232567776817E-12</c:v>
                </c:pt>
                <c:pt idx="444">
                  <c:v>1.2025935802739696E-12</c:v>
                </c:pt>
                <c:pt idx="445">
                  <c:v>9.2914564930879351E-13</c:v>
                </c:pt>
                <c:pt idx="446">
                  <c:v>7.1698202930292609E-13</c:v>
                </c:pt>
                <c:pt idx="447">
                  <c:v>5.5255799935594041E-13</c:v>
                </c:pt>
                <c:pt idx="448">
                  <c:v>4.2532644073389747E-13</c:v>
                </c:pt>
                <c:pt idx="449">
                  <c:v>3.269606807521086E-13</c:v>
                </c:pt>
                <c:pt idx="450">
                  <c:v>2.5102142586774789E-13</c:v>
                </c:pt>
                <c:pt idx="451">
                  <c:v>1.9251267247000214E-13</c:v>
                </c:pt>
                <c:pt idx="452">
                  <c:v>1.4743761767022079E-13</c:v>
                </c:pt>
                <c:pt idx="453">
                  <c:v>1.1268763699945339E-13</c:v>
                </c:pt>
                <c:pt idx="454">
                  <c:v>8.6153306710912148E-14</c:v>
                </c:pt>
                <c:pt idx="455">
                  <c:v>6.5725203057809267E-14</c:v>
                </c:pt>
                <c:pt idx="456">
                  <c:v>5.007105841059456E-14</c:v>
                </c:pt>
                <c:pt idx="457">
                  <c:v>3.8080649744642869E-14</c:v>
                </c:pt>
                <c:pt idx="458">
                  <c:v>2.8976820942716586E-14</c:v>
                </c:pt>
                <c:pt idx="459">
                  <c:v>2.19824158875781E-14</c:v>
                </c:pt>
                <c:pt idx="460">
                  <c:v>1.6653345369377348E-14</c:v>
                </c:pt>
                <c:pt idx="461">
                  <c:v>1.2656542480726785E-14</c:v>
                </c:pt>
                <c:pt idx="462">
                  <c:v>9.5479180117763462E-15</c:v>
                </c:pt>
                <c:pt idx="463">
                  <c:v>7.2164496600635175E-15</c:v>
                </c:pt>
                <c:pt idx="464">
                  <c:v>5.440092820663267E-15</c:v>
                </c:pt>
                <c:pt idx="465">
                  <c:v>4.1078251911130792E-15</c:v>
                </c:pt>
                <c:pt idx="466">
                  <c:v>3.1086244689504383E-15</c:v>
                </c:pt>
                <c:pt idx="467">
                  <c:v>2.3314683517128287E-15</c:v>
                </c:pt>
                <c:pt idx="468">
                  <c:v>1.7763568394002505E-15</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numCache>
            </c:numRef>
          </c:xVal>
          <c:yVal>
            <c:numRef>
              <c:f>Sheet1!$S$4:$S$503</c:f>
              <c:numCache>
                <c:formatCode>General</c:formatCode>
                <c:ptCount val="50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0.99999999999999989</c:v>
                </c:pt>
                <c:pt idx="48">
                  <c:v>0.99999999999999989</c:v>
                </c:pt>
                <c:pt idx="49">
                  <c:v>0.99999999999999989</c:v>
                </c:pt>
                <c:pt idx="50">
                  <c:v>0.99999999999999989</c:v>
                </c:pt>
                <c:pt idx="51">
                  <c:v>0.99999999999999978</c:v>
                </c:pt>
                <c:pt idx="52">
                  <c:v>0.99999999999999978</c:v>
                </c:pt>
                <c:pt idx="53">
                  <c:v>0.99999999999999967</c:v>
                </c:pt>
                <c:pt idx="54">
                  <c:v>0.99999999999999956</c:v>
                </c:pt>
                <c:pt idx="55">
                  <c:v>0.99999999999999933</c:v>
                </c:pt>
                <c:pt idx="56">
                  <c:v>0.99999999999999922</c:v>
                </c:pt>
                <c:pt idx="57">
                  <c:v>0.99999999999999889</c:v>
                </c:pt>
                <c:pt idx="58">
                  <c:v>0.99999999999999856</c:v>
                </c:pt>
                <c:pt idx="59">
                  <c:v>0.999999999999998</c:v>
                </c:pt>
                <c:pt idx="60">
                  <c:v>0.99999999999999734</c:v>
                </c:pt>
                <c:pt idx="61">
                  <c:v>0.99999999999999645</c:v>
                </c:pt>
                <c:pt idx="62">
                  <c:v>0.99999999999999534</c:v>
                </c:pt>
                <c:pt idx="63">
                  <c:v>0.99999999999999378</c:v>
                </c:pt>
                <c:pt idx="64">
                  <c:v>0.99999999999999178</c:v>
                </c:pt>
                <c:pt idx="65">
                  <c:v>0.99999999999998901</c:v>
                </c:pt>
                <c:pt idx="66">
                  <c:v>0.99999999999998557</c:v>
                </c:pt>
                <c:pt idx="67">
                  <c:v>0.9999999999999809</c:v>
                </c:pt>
                <c:pt idx="68">
                  <c:v>0.99999999999997469</c:v>
                </c:pt>
                <c:pt idx="69">
                  <c:v>0.99999999999996669</c:v>
                </c:pt>
                <c:pt idx="70">
                  <c:v>0.99999999999995604</c:v>
                </c:pt>
                <c:pt idx="71">
                  <c:v>0.99999999999994227</c:v>
                </c:pt>
                <c:pt idx="72">
                  <c:v>0.99999999999992417</c:v>
                </c:pt>
                <c:pt idx="73">
                  <c:v>0.99999999999990041</c:v>
                </c:pt>
                <c:pt idx="74">
                  <c:v>0.99999999999986955</c:v>
                </c:pt>
                <c:pt idx="75">
                  <c:v>0.99999999999982925</c:v>
                </c:pt>
                <c:pt idx="76">
                  <c:v>0.99999999999977696</c:v>
                </c:pt>
                <c:pt idx="77">
                  <c:v>0.99999999999970879</c:v>
                </c:pt>
                <c:pt idx="78">
                  <c:v>0.99999999999962041</c:v>
                </c:pt>
                <c:pt idx="79">
                  <c:v>0.99999999999950584</c:v>
                </c:pt>
                <c:pt idx="80">
                  <c:v>0.9999999999993574</c:v>
                </c:pt>
                <c:pt idx="81">
                  <c:v>0.99999999999916567</c:v>
                </c:pt>
                <c:pt idx="82">
                  <c:v>0.99999999999891798</c:v>
                </c:pt>
                <c:pt idx="83">
                  <c:v>0.99999999999859845</c:v>
                </c:pt>
                <c:pt idx="84">
                  <c:v>0.99999999999818712</c:v>
                </c:pt>
                <c:pt idx="85">
                  <c:v>0.99999999999765798</c:v>
                </c:pt>
                <c:pt idx="86">
                  <c:v>0.99999999999697831</c:v>
                </c:pt>
                <c:pt idx="87">
                  <c:v>0.99999999999610634</c:v>
                </c:pt>
                <c:pt idx="88">
                  <c:v>0.99999999999498934</c:v>
                </c:pt>
                <c:pt idx="89">
                  <c:v>0.99999999999356004</c:v>
                </c:pt>
                <c:pt idx="90">
                  <c:v>0.99999999999173383</c:v>
                </c:pt>
                <c:pt idx="91">
                  <c:v>0.99999999998940325</c:v>
                </c:pt>
                <c:pt idx="92">
                  <c:v>0.99999999998643307</c:v>
                </c:pt>
                <c:pt idx="93">
                  <c:v>0.99999999998265265</c:v>
                </c:pt>
                <c:pt idx="94">
                  <c:v>0.99999999997784739</c:v>
                </c:pt>
                <c:pt idx="95">
                  <c:v>0.99999999997174738</c:v>
                </c:pt>
                <c:pt idx="96">
                  <c:v>0.99999999996401379</c:v>
                </c:pt>
                <c:pt idx="97">
                  <c:v>0.99999999995422217</c:v>
                </c:pt>
                <c:pt idx="98">
                  <c:v>0.99999999994184108</c:v>
                </c:pt>
                <c:pt idx="99">
                  <c:v>0.99999999992620614</c:v>
                </c:pt>
                <c:pt idx="100">
                  <c:v>0.99999999990648814</c:v>
                </c:pt>
                <c:pt idx="101">
                  <c:v>0.99999999988165345</c:v>
                </c:pt>
                <c:pt idx="102">
                  <c:v>0.99999999985041499</c:v>
                </c:pt>
                <c:pt idx="103">
                  <c:v>0.99999999981117338</c:v>
                </c:pt>
                <c:pt idx="104">
                  <c:v>0.99999999976194276</c:v>
                </c:pt>
                <c:pt idx="105">
                  <c:v>0.9999999997002611</c:v>
                </c:pt>
                <c:pt idx="106">
                  <c:v>0.99999999962308095</c:v>
                </c:pt>
                <c:pt idx="107">
                  <c:v>0.99999999952663454</c:v>
                </c:pt>
                <c:pt idx="108">
                  <c:v>0.99999999940627027</c:v>
                </c:pt>
                <c:pt idx="109">
                  <c:v>0.99999999925625371</c:v>
                </c:pt>
                <c:pt idx="110">
                  <c:v>0.99999999906952497</c:v>
                </c:pt>
                <c:pt idx="111">
                  <c:v>0.9999999988374042</c:v>
                </c:pt>
                <c:pt idx="112">
                  <c:v>0.99999999854923516</c:v>
                </c:pt>
                <c:pt idx="113">
                  <c:v>0.99999999819195329</c:v>
                </c:pt>
                <c:pt idx="114">
                  <c:v>0.99999999774956316</c:v>
                </c:pt>
                <c:pt idx="115">
                  <c:v>0.99999999720250921</c:v>
                </c:pt>
                <c:pt idx="116">
                  <c:v>0.99999999652691562</c:v>
                </c:pt>
                <c:pt idx="117">
                  <c:v>0.99999999569367315</c:v>
                </c:pt>
                <c:pt idx="118">
                  <c:v>0.99999999466734135</c:v>
                </c:pt>
                <c:pt idx="119">
                  <c:v>0.9999999934048317</c:v>
                </c:pt>
                <c:pt idx="120">
                  <c:v>0.99999999185383037</c:v>
                </c:pt>
                <c:pt idx="121">
                  <c:v>0.99999998995091222</c:v>
                </c:pt>
                <c:pt idx="122">
                  <c:v>0.99999998761928766</c:v>
                </c:pt>
                <c:pt idx="123">
                  <c:v>0.99999998476611762</c:v>
                </c:pt>
                <c:pt idx="124">
                  <c:v>0.99999998127931644</c:v>
                </c:pt>
                <c:pt idx="125">
                  <c:v>0.99999997702375121</c:v>
                </c:pt>
                <c:pt idx="126">
                  <c:v>0.99999997183673206</c:v>
                </c:pt>
                <c:pt idx="127">
                  <c:v>0.99999996552266823</c:v>
                </c:pt>
                <c:pt idx="128">
                  <c:v>0.99999995784674534</c:v>
                </c:pt>
                <c:pt idx="129">
                  <c:v>0.99999994852745633</c:v>
                </c:pt>
                <c:pt idx="130">
                  <c:v>0.99999993722779401</c:v>
                </c:pt>
                <c:pt idx="131">
                  <c:v>0.99999992354487721</c:v>
                </c:pt>
                <c:pt idx="132">
                  <c:v>0.99999990699775687</c:v>
                </c:pt>
                <c:pt idx="133">
                  <c:v>0.99999988701310016</c:v>
                </c:pt>
                <c:pt idx="134">
                  <c:v>0.99999986290841403</c:v>
                </c:pt>
                <c:pt idx="135">
                  <c:v>0.99999983387241353</c:v>
                </c:pt>
                <c:pt idx="136">
                  <c:v>0.99999979894208779</c:v>
                </c:pt>
                <c:pt idx="137">
                  <c:v>0.99999975697595023</c:v>
                </c:pt>
                <c:pt idx="138">
                  <c:v>0.99999970662288795</c:v>
                </c:pt>
                <c:pt idx="139">
                  <c:v>0.99999964628594507</c:v>
                </c:pt>
                <c:pt idx="140">
                  <c:v>0.99999957408028561</c:v>
                </c:pt>
                <c:pt idx="141">
                  <c:v>0.99999948778447723</c:v>
                </c:pt>
                <c:pt idx="142">
                  <c:v>0.99999938478413009</c:v>
                </c:pt>
                <c:pt idx="143">
                  <c:v>0.99999926200679579</c:v>
                </c:pt>
                <c:pt idx="144">
                  <c:v>0.99999911584689616</c:v>
                </c:pt>
                <c:pt idx="145">
                  <c:v>0.99999894207929851</c:v>
                </c:pt>
                <c:pt idx="146">
                  <c:v>0.99999873575998577</c:v>
                </c:pt>
                <c:pt idx="147">
                  <c:v>0.99999849111208561</c:v>
                </c:pt>
                <c:pt idx="148">
                  <c:v>0.9999982013953207</c:v>
                </c:pt>
                <c:pt idx="149">
                  <c:v>0.99999785875672109</c:v>
                </c:pt>
                <c:pt idx="150">
                  <c:v>0.99999745406020069</c:v>
                </c:pt>
                <c:pt idx="151">
                  <c:v>0.99999697669233734</c:v>
                </c:pt>
                <c:pt idx="152">
                  <c:v>0.99999641434141473</c:v>
                </c:pt>
                <c:pt idx="153">
                  <c:v>0.99999575274648278</c:v>
                </c:pt>
                <c:pt idx="154">
                  <c:v>0.99999497541286186</c:v>
                </c:pt>
                <c:pt idx="155">
                  <c:v>0.99999406329017249</c:v>
                </c:pt>
                <c:pt idx="156">
                  <c:v>0.99999299440859801</c:v>
                </c:pt>
                <c:pt idx="157">
                  <c:v>0.99999174346869224</c:v>
                </c:pt>
                <c:pt idx="158">
                  <c:v>0.9999902813796312</c:v>
                </c:pt>
                <c:pt idx="159">
                  <c:v>0.99998857474036584</c:v>
                </c:pt>
                <c:pt idx="160">
                  <c:v>0.99998658525768169</c:v>
                </c:pt>
                <c:pt idx="161">
                  <c:v>0.99998426909468852</c:v>
                </c:pt>
                <c:pt idx="162">
                  <c:v>0.99998157614277994</c:v>
                </c:pt>
                <c:pt idx="163">
                  <c:v>0.99997844920959289</c:v>
                </c:pt>
                <c:pt idx="164">
                  <c:v>0.99997482311498942</c:v>
                </c:pt>
                <c:pt idx="165">
                  <c:v>0.99997062368656187</c:v>
                </c:pt>
                <c:pt idx="166">
                  <c:v>0.99996576664564851</c:v>
                </c:pt>
                <c:pt idx="167">
                  <c:v>0.99996015637433389</c:v>
                </c:pt>
                <c:pt idx="168">
                  <c:v>0.99995368455341227</c:v>
                </c:pt>
                <c:pt idx="169">
                  <c:v>0.99994622866081195</c:v>
                </c:pt>
                <c:pt idx="170">
                  <c:v>0.99993765031953441</c:v>
                </c:pt>
                <c:pt idx="171">
                  <c:v>0.99992779348375016</c:v>
                </c:pt>
                <c:pt idx="172">
                  <c:v>0.99991648245133324</c:v>
                </c:pt>
                <c:pt idx="173">
                  <c:v>0.99990351969081981</c:v>
                </c:pt>
                <c:pt idx="174">
                  <c:v>0.99988868347054749</c:v>
                </c:pt>
                <c:pt idx="175">
                  <c:v>0.99987172527759505</c:v>
                </c:pt>
                <c:pt idx="176">
                  <c:v>0.99985236701410596</c:v>
                </c:pt>
                <c:pt idx="177">
                  <c:v>0.99983029795865419</c:v>
                </c:pt>
                <c:pt idx="178">
                  <c:v>0.99980517148052739</c:v>
                </c:pt>
                <c:pt idx="179">
                  <c:v>0.99977660149515724</c:v>
                </c:pt>
                <c:pt idx="180">
                  <c:v>0.99974415864945743</c:v>
                </c:pt>
                <c:pt idx="181">
                  <c:v>0.99970736622653711</c:v>
                </c:pt>
                <c:pt idx="182">
                  <c:v>0.99966569576016706</c:v>
                </c:pt>
                <c:pt idx="183">
                  <c:v>0.99961856235050495</c:v>
                </c:pt>
                <c:pt idx="184">
                  <c:v>0.99956531967395046</c:v>
                </c:pt>
                <c:pt idx="185">
                  <c:v>0.99950525468161111</c:v>
                </c:pt>
                <c:pt idx="186">
                  <c:v>0.99943758198274535</c:v>
                </c:pt>
                <c:pt idx="187">
                  <c:v>0.99936143791170584</c:v>
                </c:pt>
                <c:pt idx="188">
                  <c:v>0.99927587427936337</c:v>
                </c:pt>
                <c:pt idx="189">
                  <c:v>0.99917985181274571</c:v>
                </c:pt>
                <c:pt idx="190">
                  <c:v>0.99907223328969386</c:v>
                </c:pt>
                <c:pt idx="191">
                  <c:v>0.9989517763787209</c:v>
                </c:pt>
                <c:pt idx="192">
                  <c:v>0.99881712619795526</c:v>
                </c:pt>
                <c:pt idx="193">
                  <c:v>0.99866680761106608</c:v>
                </c:pt>
                <c:pt idx="194">
                  <c:v>0.99849921728238755</c:v>
                </c:pt>
                <c:pt idx="195">
                  <c:v>0.9983126155180756</c:v>
                </c:pt>
                <c:pt idx="196">
                  <c:v>0.99810511792502932</c:v>
                </c:pt>
                <c:pt idx="197">
                  <c:v>0.9978746869244649</c:v>
                </c:pt>
                <c:pt idx="198">
                  <c:v>0.99761912316241508</c:v>
                </c:pt>
                <c:pt idx="199">
                  <c:v>0.99733605686501547</c:v>
                </c:pt>
                <c:pt idx="200">
                  <c:v>0.99702293919217955</c:v>
                </c:pt>
                <c:pt idx="201">
                  <c:v>0.99667703364912053</c:v>
                </c:pt>
                <c:pt idx="202">
                  <c:v>0.99629540762109559</c:v>
                </c:pt>
                <c:pt idx="203">
                  <c:v>0.99587492410266232</c:v>
                </c:pt>
                <c:pt idx="204">
                  <c:v>0.99541223369859255</c:v>
                </c:pt>
                <c:pt idx="205">
                  <c:v>0.99490376697930649</c:v>
                </c:pt>
                <c:pt idx="206">
                  <c:v>0.99434572727919701</c:v>
                </c:pt>
                <c:pt idx="207">
                  <c:v>0.99373408403142505</c:v>
                </c:pt>
                <c:pt idx="208">
                  <c:v>0.99306456673760346</c:v>
                </c:pt>
                <c:pt idx="209">
                  <c:v>0.99233265967514339</c:v>
                </c:pt>
                <c:pt idx="210">
                  <c:v>0.99153359744883685</c:v>
                </c:pt>
                <c:pt idx="211">
                  <c:v>0.99066236149638154</c:v>
                </c:pt>
                <c:pt idx="212">
                  <c:v>0.9897136776599369</c:v>
                </c:pt>
                <c:pt idx="213">
                  <c:v>0.98868201493731744</c:v>
                </c:pt>
                <c:pt idx="214">
                  <c:v>0.98756158552700957</c:v>
                </c:pt>
                <c:pt idx="215">
                  <c:v>0.98634634628072793</c:v>
                </c:pt>
                <c:pt idx="216">
                  <c:v>0.98503000167563592</c:v>
                </c:pt>
                <c:pt idx="217">
                  <c:v>0.98360600841554502</c:v>
                </c:pt>
                <c:pt idx="218">
                  <c:v>0.98206758176632614</c:v>
                </c:pt>
                <c:pt idx="219">
                  <c:v>0.9804077037253266</c:v>
                </c:pt>
                <c:pt idx="220">
                  <c:v>0.9786191331177545</c:v>
                </c:pt>
                <c:pt idx="221">
                  <c:v>0.97669441770471888</c:v>
                </c:pt>
                <c:pt idx="222">
                  <c:v>0.97462590837787222</c:v>
                </c:pt>
                <c:pt idx="223">
                  <c:v>0.97240577550439367</c:v>
                </c:pt>
                <c:pt idx="224">
                  <c:v>0.97002602747336475</c:v>
                </c:pt>
                <c:pt idx="225">
                  <c:v>0.96747853148047225</c:v>
                </c:pt>
                <c:pt idx="226">
                  <c:v>0.96475503657245565</c:v>
                </c:pt>
                <c:pt idx="227">
                  <c:v>0.96184719895587067</c:v>
                </c:pt>
                <c:pt idx="228">
                  <c:v>0.95874660955665347</c:v>
                </c:pt>
                <c:pt idx="229">
                  <c:v>0.95544482379775175</c:v>
                </c:pt>
                <c:pt idx="230">
                  <c:v>0.95193339354186357</c:v>
                </c:pt>
                <c:pt idx="231">
                  <c:v>0.9482039011252511</c:v>
                </c:pt>
                <c:pt idx="232">
                  <c:v>0.94424799538683923</c:v>
                </c:pt>
                <c:pt idx="233">
                  <c:v>0.9400574295745634</c:v>
                </c:pt>
                <c:pt idx="234">
                  <c:v>0.93562410098840365</c:v>
                </c:pt>
                <c:pt idx="235">
                  <c:v>0.93094009219696172</c:v>
                </c:pt>
                <c:pt idx="236">
                  <c:v>0.92599771364204075</c:v>
                </c:pt>
                <c:pt idx="237">
                  <c:v>0.92078954742372698</c:v>
                </c:pt>
                <c:pt idx="238">
                  <c:v>0.9153084920372172</c:v>
                </c:pt>
                <c:pt idx="239">
                  <c:v>0.9095478078123419</c:v>
                </c:pt>
                <c:pt idx="240">
                  <c:v>0.903501162787681</c:v>
                </c:pt>
                <c:pt idx="241">
                  <c:v>0.89716267873363131</c:v>
                </c:pt>
                <c:pt idx="242">
                  <c:v>0.89052697702302042</c:v>
                </c:pt>
                <c:pt idx="243">
                  <c:v>0.88358922403413453</c:v>
                </c:pt>
                <c:pt idx="244">
                  <c:v>0.87634517575959647</c:v>
                </c:pt>
                <c:pt idx="245">
                  <c:v>0.86879122128560327</c:v>
                </c:pt>
                <c:pt idx="246">
                  <c:v>0.86092442479985454</c:v>
                </c:pt>
                <c:pt idx="247">
                  <c:v>0.85274256578323582</c:v>
                </c:pt>
                <c:pt idx="248">
                  <c:v>0.8442441770401492</c:v>
                </c:pt>
                <c:pt idx="249">
                  <c:v>0.83542858022542776</c:v>
                </c:pt>
                <c:pt idx="250">
                  <c:v>0.8262959185321449</c:v>
                </c:pt>
                <c:pt idx="251">
                  <c:v>0.8168471862143738</c:v>
                </c:pt>
                <c:pt idx="252">
                  <c:v>0.80708425463213462</c:v>
                </c:pt>
                <c:pt idx="253">
                  <c:v>0.79700989452232762</c:v>
                </c:pt>
                <c:pt idx="254">
                  <c:v>0.78662779421936846</c:v>
                </c:pt>
                <c:pt idx="255">
                  <c:v>0.77594257357241037</c:v>
                </c:pt>
                <c:pt idx="256">
                  <c:v>0.76495979333230968</c:v>
                </c:pt>
                <c:pt idx="257">
                  <c:v>0.75368595981070419</c:v>
                </c:pt>
                <c:pt idx="258">
                  <c:v>0.74212852464548473</c:v>
                </c:pt>
                <c:pt idx="259">
                  <c:v>0.73029587954131503</c:v>
                </c:pt>
                <c:pt idx="260">
                  <c:v>0.71819734589036599</c:v>
                </c:pt>
                <c:pt idx="261">
                  <c:v>0.70584315921678287</c:v>
                </c:pt>
                <c:pt idx="262">
                  <c:v>0.69324444842819999</c:v>
                </c:pt>
                <c:pt idx="263">
                  <c:v>0.68041320989850429</c:v>
                </c:pt>
                <c:pt idx="264">
                  <c:v>0.66736227644758983</c:v>
                </c:pt>
                <c:pt idx="265">
                  <c:v>0.65410528132563739</c:v>
                </c:pt>
                <c:pt idx="266">
                  <c:v>0.6406566173510384</c:v>
                </c:pt>
                <c:pt idx="267">
                  <c:v>0.62703139139204045</c:v>
                </c:pt>
                <c:pt idx="268">
                  <c:v>0.61324537442205351</c:v>
                </c:pt>
                <c:pt idx="269">
                  <c:v>0.59931494741691016</c:v>
                </c:pt>
                <c:pt idx="270">
                  <c:v>0.58525704339876916</c:v>
                </c:pt>
                <c:pt idx="271">
                  <c:v>0.5710890859654022</c:v>
                </c:pt>
                <c:pt idx="272">
                  <c:v>0.55682892467489919</c:v>
                </c:pt>
                <c:pt idx="273">
                  <c:v>0.54249476768403759</c:v>
                </c:pt>
                <c:pt idx="274">
                  <c:v>0.52810511206333044</c:v>
                </c:pt>
                <c:pt idx="275">
                  <c:v>0.51367867223283592</c:v>
                </c:pt>
                <c:pt idx="276">
                  <c:v>0.49923430697991322</c:v>
                </c:pt>
                <c:pt idx="277">
                  <c:v>0.48479094553306001</c:v>
                </c:pt>
                <c:pt idx="278">
                  <c:v>0.4703675131745978</c:v>
                </c:pt>
                <c:pt idx="279">
                  <c:v>0.45598285687920326</c:v>
                </c:pt>
                <c:pt idx="280">
                  <c:v>0.44165567146504037</c:v>
                </c:pt>
                <c:pt idx="281">
                  <c:v>0.4274044267395557</c:v>
                </c:pt>
                <c:pt idx="282">
                  <c:v>0.41324729611290012</c:v>
                </c:pt>
                <c:pt idx="283">
                  <c:v>0.39920208713854399</c:v>
                </c:pt>
                <c:pt idx="284">
                  <c:v>0.38528617442311675</c:v>
                </c:pt>
                <c:pt idx="285">
                  <c:v>0.37151643532603473</c:v>
                </c:pt>
                <c:pt idx="286">
                  <c:v>0.35790918884432588</c:v>
                </c:pt>
                <c:pt idx="287">
                  <c:v>0.34448013804951261</c:v>
                </c:pt>
                <c:pt idx="288">
                  <c:v>0.3312443164118053</c:v>
                </c:pt>
                <c:pt idx="289">
                  <c:v>0.31821603831254475</c:v>
                </c:pt>
                <c:pt idx="290">
                  <c:v>0.30540885400920204</c:v>
                </c:pt>
                <c:pt idx="291">
                  <c:v>0.29283550927871893</c:v>
                </c:pt>
                <c:pt idx="292">
                  <c:v>0.28050790992496444</c:v>
                </c:pt>
                <c:pt idx="293">
                  <c:v>0.26843709129504334</c:v>
                </c:pt>
                <c:pt idx="294">
                  <c:v>0.25663319290756115</c:v>
                </c:pt>
                <c:pt idx="295">
                  <c:v>0.24510543825416686</c:v>
                </c:pt>
                <c:pt idx="296">
                  <c:v>0.23386211979419957</c:v>
                </c:pt>
                <c:pt idx="297">
                  <c:v>0.22291058912148065</c:v>
                </c:pt>
                <c:pt idx="298">
                  <c:v>0.21225725224262493</c:v>
                </c:pt>
                <c:pt idx="299">
                  <c:v>0.20190756986807834</c:v>
                </c:pt>
                <c:pt idx="300">
                  <c:v>0.1918660625807822</c:v>
                </c:pt>
                <c:pt idx="301">
                  <c:v>0.18213632071324404</c:v>
                </c:pt>
                <c:pt idx="302">
                  <c:v>0.17272101873215384</c:v>
                </c:pt>
                <c:pt idx="303">
                  <c:v>0.16362193390077495</c:v>
                </c:pt>
                <c:pt idx="304">
                  <c:v>0.15483996896338836</c:v>
                </c:pt>
                <c:pt idx="305">
                  <c:v>0.14637517857324056</c:v>
                </c:pt>
                <c:pt idx="306">
                  <c:v>0.13822679916587555</c:v>
                </c:pt>
                <c:pt idx="307">
                  <c:v>0.13039328196353184</c:v>
                </c:pt>
                <c:pt idx="308">
                  <c:v>0.1228723287834641</c:v>
                </c:pt>
                <c:pt idx="309">
                  <c:v>0.11566093031366442</c:v>
                </c:pt>
                <c:pt idx="310">
                  <c:v>0.10875540651344362</c:v>
                </c:pt>
                <c:pt idx="311">
                  <c:v>0.10215144879362958</c:v>
                </c:pt>
                <c:pt idx="312">
                  <c:v>9.5844163631651713E-2</c:v>
                </c:pt>
                <c:pt idx="313">
                  <c:v>8.9828117280359998E-2</c:v>
                </c:pt>
                <c:pt idx="314">
                  <c:v>8.4097381235912261E-2</c:v>
                </c:pt>
                <c:pt idx="315">
                  <c:v>7.8645578139256322E-2</c:v>
                </c:pt>
                <c:pt idx="316">
                  <c:v>7.3465927797431552E-2</c:v>
                </c:pt>
                <c:pt idx="317">
                  <c:v>6.8551293024858739E-2</c:v>
                </c:pt>
                <c:pt idx="318">
                  <c:v>6.3894225020760143E-2</c:v>
                </c:pt>
                <c:pt idx="319">
                  <c:v>5.9487008016556153E-2</c:v>
                </c:pt>
                <c:pt idx="320">
                  <c:v>5.5321702946289797E-2</c:v>
                </c:pt>
                <c:pt idx="321">
                  <c:v>5.1390189913530282E-2</c:v>
                </c:pt>
                <c:pt idx="322">
                  <c:v>4.768420924955763E-2</c:v>
                </c:pt>
                <c:pt idx="323">
                  <c:v>4.4195400979643806E-2</c:v>
                </c:pt>
                <c:pt idx="324">
                  <c:v>4.0915342536678501E-2</c:v>
                </c:pt>
                <c:pt idx="325">
                  <c:v>3.7835584583967741E-2</c:v>
                </c:pt>
                <c:pt idx="326">
                  <c:v>3.4947684831548087E-2</c:v>
                </c:pt>
                <c:pt idx="327">
                  <c:v>3.2243239752557051E-2</c:v>
                </c:pt>
                <c:pt idx="328">
                  <c:v>2.9713914127897811E-2</c:v>
                </c:pt>
                <c:pt idx="329">
                  <c:v>2.735146836842528E-2</c:v>
                </c:pt>
                <c:pt idx="330">
                  <c:v>2.5147783584006267E-2</c:v>
                </c:pt>
                <c:pt idx="331">
                  <c:v>2.309488438791274E-2</c:v>
                </c:pt>
                <c:pt idx="332">
                  <c:v>2.1184959442965057E-2</c:v>
                </c:pt>
                <c:pt idx="333">
                  <c:v>1.9410379772551556E-2</c:v>
                </c:pt>
                <c:pt idx="334">
                  <c:v>1.776371487502304E-2</c:v>
                </c:pt>
                <c:pt idx="335">
                  <c:v>1.6237746693927302E-2</c:v>
                </c:pt>
                <c:pt idx="336">
                  <c:v>1.4825481509080807E-2</c:v>
                </c:pt>
                <c:pt idx="337">
                  <c:v>1.352015982452448E-2</c:v>
                </c:pt>
                <c:pt idx="338">
                  <c:v>1.2315264339001097E-2</c:v>
                </c:pt>
                <c:pt idx="339">
                  <c:v>1.120452609270417E-2</c:v>
                </c:pt>
                <c:pt idx="340">
                  <c:v>1.0181928890738545E-2</c:v>
                </c:pt>
                <c:pt idx="341">
                  <c:v>9.2417121090162535E-3</c:v>
                </c:pt>
                <c:pt idx="342">
                  <c:v>8.3783719922642108E-3</c:v>
                </c:pt>
                <c:pt idx="343">
                  <c:v>7.5866615564899043E-3</c:v>
                </c:pt>
                <c:pt idx="344">
                  <c:v>6.8615892097254605E-3</c:v>
                </c:pt>
                <c:pt idx="345">
                  <c:v>6.1984162052192149E-3</c:v>
                </c:pt>
                <c:pt idx="346">
                  <c:v>5.5926530405675523E-3</c:v>
                </c:pt>
                <c:pt idx="347">
                  <c:v>5.0400549146588647E-3</c:v>
                </c:pt>
                <c:pt idx="348">
                  <c:v>4.5366163518394398E-3</c:v>
                </c:pt>
                <c:pt idx="349">
                  <c:v>4.0785650995005529E-3</c:v>
                </c:pt>
                <c:pt idx="350">
                  <c:v>3.6623554014265647E-3</c:v>
                </c:pt>
                <c:pt idx="351">
                  <c:v>3.2846607448263621E-3</c:v>
                </c:pt>
                <c:pt idx="352">
                  <c:v>2.9423661740954898E-3</c:v>
                </c:pt>
                <c:pt idx="353">
                  <c:v>2.632560259106298E-3</c:v>
                </c:pt>
                <c:pt idx="354">
                  <c:v>2.3525268002929645E-3</c:v>
                </c:pt>
                <c:pt idx="355">
                  <c:v>2.0997363470579566E-3</c:v>
                </c:pt>
                <c:pt idx="356">
                  <c:v>1.8718376001692905E-3</c:v>
                </c:pt>
                <c:pt idx="357">
                  <c:v>1.6666487628917981E-3</c:v>
                </c:pt>
                <c:pt idx="358">
                  <c:v>1.4821488996872301E-3</c:v>
                </c:pt>
                <c:pt idx="359">
                  <c:v>1.3164693554713613E-3</c:v>
                </c:pt>
                <c:pt idx="360">
                  <c:v>1.1678852826874087E-3</c:v>
                </c:pt>
                <c:pt idx="361">
                  <c:v>1.0348073178887418E-3</c:v>
                </c:pt>
                <c:pt idx="362">
                  <c:v>9.1577344416016171E-4</c:v>
                </c:pt>
                <c:pt idx="363">
                  <c:v>8.09441070579342E-4</c:v>
                </c:pt>
                <c:pt idx="364">
                  <c:v>7.1457935504648518E-4</c:v>
                </c:pt>
                <c:pt idx="365">
                  <c:v>6.3006179223012992E-4</c:v>
                </c:pt>
                <c:pt idx="366">
                  <c:v>5.5485908408359208E-4</c:v>
                </c:pt>
                <c:pt idx="367">
                  <c:v>4.8803230640848128E-4</c:v>
                </c:pt>
                <c:pt idx="368">
                  <c:v>4.2872638127677831E-4</c:v>
                </c:pt>
                <c:pt idx="369">
                  <c:v>3.761638617733043E-4</c:v>
                </c:pt>
                <c:pt idx="370">
                  <c:v>3.296390324871723E-4</c:v>
                </c:pt>
                <c:pt idx="371">
                  <c:v>2.8851232645732416E-4</c:v>
                </c:pt>
                <c:pt idx="372">
                  <c:v>2.5220505685275008E-4</c:v>
                </c:pt>
                <c:pt idx="373">
                  <c:v>2.2019445954180039E-4</c:v>
                </c:pt>
                <c:pt idx="374">
                  <c:v>1.9200904084737402E-4</c:v>
                </c:pt>
                <c:pt idx="375">
                  <c:v>1.6722422320425423E-4</c:v>
                </c:pt>
                <c:pt idx="376">
                  <c:v>1.4545828009104866E-4</c:v>
                </c:pt>
                <c:pt idx="377">
                  <c:v>1.2636855051173512E-4</c:v>
                </c:pt>
                <c:pt idx="378">
                  <c:v>1.0964792240764076E-4</c:v>
                </c:pt>
                <c:pt idx="379">
                  <c:v>9.5021573696230099E-5</c:v>
                </c:pt>
                <c:pt idx="380">
                  <c:v>8.2243959122374477E-5</c:v>
                </c:pt>
                <c:pt idx="381">
                  <c:v>7.109603076604909E-5</c:v>
                </c:pt>
                <c:pt idx="382">
                  <c:v>6.1382679851451627E-5</c:v>
                </c:pt>
                <c:pt idx="383">
                  <c:v>5.2930387441141313E-5</c:v>
                </c:pt>
                <c:pt idx="384">
                  <c:v>4.5585071641429664E-5</c:v>
                </c:pt>
                <c:pt idx="385">
                  <c:v>3.921011909957528E-5</c:v>
                </c:pt>
                <c:pt idx="386">
                  <c:v>3.3684588804261395E-5</c:v>
                </c:pt>
                <c:pt idx="387">
                  <c:v>2.8901576507700533E-5</c:v>
                </c:pt>
                <c:pt idx="388">
                  <c:v>2.4766728452085829E-5</c:v>
                </c:pt>
                <c:pt idx="389">
                  <c:v>2.1196893500441405E-5</c:v>
                </c:pt>
                <c:pt idx="390">
                  <c:v>1.8118903219010996E-5</c:v>
                </c:pt>
                <c:pt idx="391">
                  <c:v>1.5468469940715934E-5</c:v>
                </c:pt>
                <c:pt idx="392">
                  <c:v>1.3189193340146232E-5</c:v>
                </c:pt>
                <c:pt idx="393">
                  <c:v>1.1231666557032227E-5</c:v>
                </c:pt>
                <c:pt idx="394">
                  <c:v>9.5526734302797678E-6</c:v>
                </c:pt>
                <c:pt idx="395">
                  <c:v>8.1144689134671211E-6</c:v>
                </c:pt>
                <c:pt idx="396">
                  <c:v>6.8841352610649054E-6</c:v>
                </c:pt>
                <c:pt idx="397">
                  <c:v>5.833007073574592E-6</c:v>
                </c:pt>
                <c:pt idx="398">
                  <c:v>4.9361587793894657E-6</c:v>
                </c:pt>
                <c:pt idx="399">
                  <c:v>4.1719486056912558E-6</c:v>
                </c:pt>
                <c:pt idx="400">
                  <c:v>3.5216135449989139E-6</c:v>
                </c:pt>
                <c:pt idx="401">
                  <c:v>2.968910259637525E-6</c:v>
                </c:pt>
                <c:pt idx="402">
                  <c:v>2.499797280841598E-6</c:v>
                </c:pt>
                <c:pt idx="403">
                  <c:v>2.1021542496724166E-6</c:v>
                </c:pt>
                <c:pt idx="404">
                  <c:v>1.7655343180766891E-6</c:v>
                </c:pt>
                <c:pt idx="405">
                  <c:v>1.4809461738041207E-6</c:v>
                </c:pt>
                <c:pt idx="406">
                  <c:v>1.2406624771976738E-6</c:v>
                </c:pt>
                <c:pt idx="407">
                  <c:v>1.0380517989627691E-6</c:v>
                </c:pt>
                <c:pt idx="408">
                  <c:v>8.6743142857503841E-7</c:v>
                </c:pt>
                <c:pt idx="409">
                  <c:v>7.2393867978082227E-7</c:v>
                </c:pt>
                <c:pt idx="410">
                  <c:v>6.0341856000789562E-7</c:v>
                </c:pt>
                <c:pt idx="411">
                  <c:v>5.0232588733045702E-7</c:v>
                </c:pt>
                <c:pt idx="412">
                  <c:v>4.1764013947176437E-7</c:v>
                </c:pt>
                <c:pt idx="413">
                  <c:v>3.4679150229255384E-7</c:v>
                </c:pt>
                <c:pt idx="414">
                  <c:v>2.8759675130274331E-7</c:v>
                </c:pt>
                <c:pt idx="415">
                  <c:v>2.382037493919853E-7</c:v>
                </c:pt>
                <c:pt idx="416">
                  <c:v>1.9704348386273551E-7</c:v>
                </c:pt>
                <c:pt idx="417">
                  <c:v>1.627886836441661E-7</c:v>
                </c:pt>
                <c:pt idx="418">
                  <c:v>1.3431817436071469E-7</c:v>
                </c:pt>
                <c:pt idx="419">
                  <c:v>1.1068622451926302E-7</c:v>
                </c:pt>
                <c:pt idx="420">
                  <c:v>9.1096226007003622E-8</c:v>
                </c:pt>
                <c:pt idx="421">
                  <c:v>7.4878133582423345E-8</c:v>
                </c:pt>
                <c:pt idx="422">
                  <c:v>6.1469155987481372E-8</c:v>
                </c:pt>
                <c:pt idx="423">
                  <c:v>5.0397257700396381E-8</c:v>
                </c:pt>
                <c:pt idx="424">
                  <c:v>4.1267084194274162E-8</c:v>
                </c:pt>
                <c:pt idx="425">
                  <c:v>3.3747973193776204E-8</c:v>
                </c:pt>
                <c:pt idx="426">
                  <c:v>2.7563759497084561E-8</c:v>
                </c:pt>
                <c:pt idx="427">
                  <c:v>2.248411856697885E-8</c:v>
                </c:pt>
                <c:pt idx="428">
                  <c:v>1.8317228400732688E-8</c:v>
                </c:pt>
                <c:pt idx="429">
                  <c:v>1.4903557832290915E-8</c:v>
                </c:pt>
                <c:pt idx="430">
                  <c:v>1.211061717576456E-8</c:v>
                </c:pt>
                <c:pt idx="431">
                  <c:v>9.8285294347633112E-9</c:v>
                </c:pt>
                <c:pt idx="432">
                  <c:v>7.9662988428097492E-9</c:v>
                </c:pt>
                <c:pt idx="433">
                  <c:v>6.4486715967149166E-9</c:v>
                </c:pt>
                <c:pt idx="434">
                  <c:v>5.2134998540509514E-9</c:v>
                </c:pt>
                <c:pt idx="435">
                  <c:v>4.2095315011536627E-9</c:v>
                </c:pt>
                <c:pt idx="436">
                  <c:v>3.3945584121397587E-9</c:v>
                </c:pt>
                <c:pt idx="437">
                  <c:v>2.733869464144334E-9</c:v>
                </c:pt>
                <c:pt idx="438">
                  <c:v>2.1989586818094153E-9</c:v>
                </c:pt>
                <c:pt idx="439">
                  <c:v>1.7664487650392857E-9</c:v>
                </c:pt>
                <c:pt idx="440">
                  <c:v>1.4171946949304015E-9</c:v>
                </c:pt>
                <c:pt idx="441">
                  <c:v>1.1355397733225914E-9</c:v>
                </c:pt>
                <c:pt idx="442">
                  <c:v>9.0869767266354984E-10</c:v>
                </c:pt>
                <c:pt idx="443">
                  <c:v>7.2624062319448512E-10</c:v>
                </c:pt>
                <c:pt idx="444">
                  <c:v>5.7967630695543448E-10</c:v>
                </c:pt>
                <c:pt idx="445">
                  <c:v>4.6209835957711221E-10</c:v>
                </c:pt>
                <c:pt idx="446">
                  <c:v>3.6789760127220461E-10</c:v>
                </c:pt>
                <c:pt idx="447">
                  <c:v>2.9252500421961258E-10</c:v>
                </c:pt>
                <c:pt idx="448">
                  <c:v>2.3229629331211754E-10</c:v>
                </c:pt>
                <c:pt idx="449">
                  <c:v>1.8423196301853295E-10</c:v>
                </c:pt>
                <c:pt idx="450">
                  <c:v>1.4592538288837886E-10</c:v>
                </c:pt>
                <c:pt idx="451">
                  <c:v>1.1543555000770311E-10</c:v>
                </c:pt>
                <c:pt idx="452">
                  <c:v>9.1199270357833484E-11</c:v>
                </c:pt>
                <c:pt idx="453">
                  <c:v>7.1959105341079521E-11</c:v>
                </c:pt>
                <c:pt idx="454">
                  <c:v>5.6705196094242183E-11</c:v>
                </c:pt>
                <c:pt idx="455">
                  <c:v>4.4627412876252492E-11</c:v>
                </c:pt>
                <c:pt idx="456">
                  <c:v>3.5077163396124433E-11</c:v>
                </c:pt>
                <c:pt idx="457">
                  <c:v>2.753519634524082E-11</c:v>
                </c:pt>
                <c:pt idx="458">
                  <c:v>2.1587065468509081E-11</c:v>
                </c:pt>
                <c:pt idx="459">
                  <c:v>1.6902146349195846E-11</c:v>
                </c:pt>
                <c:pt idx="460">
                  <c:v>1.3216983063557564E-11</c:v>
                </c:pt>
                <c:pt idx="461">
                  <c:v>1.0322076526847468E-11</c:v>
                </c:pt>
                <c:pt idx="462">
                  <c:v>8.0507822630693227E-12</c:v>
                </c:pt>
                <c:pt idx="463">
                  <c:v>6.2712057768976592E-12</c:v>
                </c:pt>
                <c:pt idx="464">
                  <c:v>4.8787640594127879E-12</c:v>
                </c:pt>
                <c:pt idx="465">
                  <c:v>3.790634472977672E-12</c:v>
                </c:pt>
                <c:pt idx="466">
                  <c:v>2.9413138591394272E-12</c:v>
                </c:pt>
                <c:pt idx="467">
                  <c:v>2.2793988918579089E-12</c:v>
                </c:pt>
                <c:pt idx="468">
                  <c:v>1.7642554084318363E-12</c:v>
                </c:pt>
                <c:pt idx="469">
                  <c:v>1.3636869411470798E-12</c:v>
                </c:pt>
                <c:pt idx="470">
                  <c:v>1.0527134719495734E-12</c:v>
                </c:pt>
                <c:pt idx="471">
                  <c:v>8.1168405330345195E-13</c:v>
                </c:pt>
                <c:pt idx="472">
                  <c:v>6.2494454056150062E-13</c:v>
                </c:pt>
                <c:pt idx="473">
                  <c:v>4.8061554736023027E-13</c:v>
                </c:pt>
                <c:pt idx="474">
                  <c:v>3.6914915568786455E-13</c:v>
                </c:pt>
                <c:pt idx="475">
                  <c:v>2.8310687127941492E-13</c:v>
                </c:pt>
                <c:pt idx="476">
                  <c:v>2.1682655670929307E-13</c:v>
                </c:pt>
                <c:pt idx="477">
                  <c:v>1.6586731987899839E-13</c:v>
                </c:pt>
                <c:pt idx="478">
                  <c:v>1.2678746941219288E-13</c:v>
                </c:pt>
                <c:pt idx="479">
                  <c:v>9.6700425444851135E-14</c:v>
                </c:pt>
                <c:pt idx="480">
                  <c:v>7.3718808835110394E-14</c:v>
                </c:pt>
                <c:pt idx="481">
                  <c:v>5.6066262743570405E-14</c:v>
                </c:pt>
                <c:pt idx="482">
                  <c:v>4.2632564145606011E-14</c:v>
                </c:pt>
                <c:pt idx="483">
                  <c:v>3.2418512319054571E-14</c:v>
                </c:pt>
                <c:pt idx="484">
                  <c:v>2.453592884421596E-14</c:v>
                </c:pt>
                <c:pt idx="485">
                  <c:v>1.8540724511240114E-14</c:v>
                </c:pt>
                <c:pt idx="486">
                  <c:v>1.4099832412739488E-14</c:v>
                </c:pt>
                <c:pt idx="487">
                  <c:v>1.0658141036401503E-14</c:v>
                </c:pt>
                <c:pt idx="488">
                  <c:v>7.9936057773011271E-15</c:v>
                </c:pt>
                <c:pt idx="489">
                  <c:v>5.9952043329758453E-15</c:v>
                </c:pt>
                <c:pt idx="490">
                  <c:v>4.5519144009631418E-15</c:v>
                </c:pt>
                <c:pt idx="491">
                  <c:v>3.4416913763379853E-15</c:v>
                </c:pt>
                <c:pt idx="492">
                  <c:v>2.55351295663786E-15</c:v>
                </c:pt>
                <c:pt idx="493">
                  <c:v>1.8873791418627661E-15</c:v>
                </c:pt>
                <c:pt idx="494">
                  <c:v>0</c:v>
                </c:pt>
                <c:pt idx="495">
                  <c:v>0</c:v>
                </c:pt>
                <c:pt idx="496">
                  <c:v>0</c:v>
                </c:pt>
                <c:pt idx="497">
                  <c:v>0</c:v>
                </c:pt>
                <c:pt idx="498">
                  <c:v>0</c:v>
                </c:pt>
                <c:pt idx="499">
                  <c:v>0</c:v>
                </c:pt>
              </c:numCache>
            </c:numRef>
          </c:yVal>
          <c:smooth val="1"/>
          <c:extLst>
            <c:ext xmlns:c16="http://schemas.microsoft.com/office/drawing/2014/chart" uri="{C3380CC4-5D6E-409C-BE32-E72D297353CC}">
              <c16:uniqueId val="{00000000-8EF5-49D5-9B86-E52459952B36}"/>
            </c:ext>
          </c:extLst>
        </c:ser>
        <c:ser>
          <c:idx val="1"/>
          <c:order val="1"/>
          <c:tx>
            <c:v>Chosen t</c:v>
          </c:tx>
          <c:spPr>
            <a:ln w="19050" cap="rnd">
              <a:solidFill>
                <a:schemeClr val="accent2"/>
              </a:solidFill>
              <a:round/>
            </a:ln>
            <a:effectLst/>
          </c:spPr>
          <c:marker>
            <c:symbol val="circle"/>
            <c:size val="8"/>
            <c:spPr>
              <a:solidFill>
                <a:schemeClr val="accent2"/>
              </a:solidFill>
              <a:ln w="9525">
                <a:solidFill>
                  <a:schemeClr val="accent2"/>
                </a:solidFill>
              </a:ln>
              <a:effectLst/>
            </c:spPr>
          </c:marker>
          <c:xVal>
            <c:numRef>
              <c:f>Sheet1!$I$37</c:f>
              <c:numCache>
                <c:formatCode>0.000</c:formatCode>
                <c:ptCount val="1"/>
                <c:pt idx="0">
                  <c:v>0.49761089991517737</c:v>
                </c:pt>
              </c:numCache>
            </c:numRef>
          </c:xVal>
          <c:yVal>
            <c:numRef>
              <c:f>Sheet1!$I$38</c:f>
              <c:numCache>
                <c:formatCode>0.000</c:formatCode>
                <c:ptCount val="1"/>
                <c:pt idx="0">
                  <c:v>0.83090184061740813</c:v>
                </c:pt>
              </c:numCache>
            </c:numRef>
          </c:yVal>
          <c:smooth val="1"/>
          <c:extLst>
            <c:ext xmlns:c16="http://schemas.microsoft.com/office/drawing/2014/chart" uri="{C3380CC4-5D6E-409C-BE32-E72D297353CC}">
              <c16:uniqueId val="{00000001-8EF5-49D5-9B86-E52459952B36}"/>
            </c:ext>
          </c:extLst>
        </c:ser>
        <c:dLbls>
          <c:showLegendKey val="0"/>
          <c:showVal val="0"/>
          <c:showCatName val="0"/>
          <c:showSerName val="0"/>
          <c:showPercent val="0"/>
          <c:showBubbleSize val="0"/>
        </c:dLbls>
        <c:axId val="732317464"/>
        <c:axId val="732312216"/>
      </c:scatterChart>
      <c:valAx>
        <c:axId val="732317464"/>
        <c:scaling>
          <c:orientation val="minMax"/>
          <c:max val="1"/>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False</a:t>
                </a:r>
                <a:r>
                  <a:rPr lang="en-US" baseline="0"/>
                  <a:t> Positive Rate</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2312216"/>
        <c:crosses val="autoZero"/>
        <c:crossBetween val="midCat"/>
        <c:majorUnit val="0.2"/>
      </c:valAx>
      <c:valAx>
        <c:axId val="732312216"/>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True Positive Rate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2317464"/>
        <c:crosses val="autoZero"/>
        <c:crossBetween val="midCat"/>
        <c:majorUnit val="0.2"/>
      </c:valAx>
      <c:spPr>
        <a:noFill/>
        <a:ln>
          <a:noFill/>
        </a:ln>
        <a:effectLst/>
      </c:spPr>
    </c:plotArea>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M$3" horiz="1" max="1000" page="50" val="499"/>
</file>

<file path=xl/ctrlProps/ctrlProp2.xml><?xml version="1.0" encoding="utf-8"?>
<formControlPr xmlns="http://schemas.microsoft.com/office/spreadsheetml/2009/9/main" objectType="Scroll" dx="22" fmlaLink="$M$4" horiz="1" max="1000" page="50" val="311"/>
</file>

<file path=xl/ctrlProps/ctrlProp3.xml><?xml version="1.0" encoding="utf-8"?>
<formControlPr xmlns="http://schemas.microsoft.com/office/spreadsheetml/2009/9/main" objectType="Scroll" dx="22" fmlaLink="$M$5" horiz="1" max="1000" page="50" val="659"/>
</file>

<file path=xl/ctrlProps/ctrlProp4.xml><?xml version="1.0" encoding="utf-8"?>
<formControlPr xmlns="http://schemas.microsoft.com/office/spreadsheetml/2009/9/main" objectType="Scroll" dx="22" fmlaLink="$M$6" horiz="1" max="1000" page="50" val="309"/>
</file>

<file path=xl/ctrlProps/ctrlProp5.xml><?xml version="1.0" encoding="utf-8"?>
<formControlPr xmlns="http://schemas.microsoft.com/office/spreadsheetml/2009/9/main" objectType="Scroll" dx="22" fmlaLink="$M$7" horiz="1" max="1000" page="20" val="50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xdr:row>
          <xdr:rowOff>9525</xdr:rowOff>
        </xdr:from>
        <xdr:to>
          <xdr:col>5</xdr:col>
          <xdr:colOff>676275</xdr:colOff>
          <xdr:row>2</xdr:row>
          <xdr:rowOff>161925</xdr:rowOff>
        </xdr:to>
        <xdr:sp macro="" textlink="">
          <xdr:nvSpPr>
            <xdr:cNvPr id="1025" name="Scroll Bar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xdr:row>
          <xdr:rowOff>9525</xdr:rowOff>
        </xdr:from>
        <xdr:to>
          <xdr:col>5</xdr:col>
          <xdr:colOff>676275</xdr:colOff>
          <xdr:row>3</xdr:row>
          <xdr:rowOff>161925</xdr:rowOff>
        </xdr:to>
        <xdr:sp macro="" textlink="">
          <xdr:nvSpPr>
            <xdr:cNvPr id="1028" name="Scroll Bar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19050</xdr:rowOff>
        </xdr:from>
        <xdr:to>
          <xdr:col>6</xdr:col>
          <xdr:colOff>0</xdr:colOff>
          <xdr:row>6</xdr:row>
          <xdr:rowOff>161925</xdr:rowOff>
        </xdr:to>
        <xdr:sp macro="" textlink="">
          <xdr:nvSpPr>
            <xdr:cNvPr id="1030" name="Scroll Bar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19050</xdr:rowOff>
        </xdr:from>
        <xdr:to>
          <xdr:col>5</xdr:col>
          <xdr:colOff>676275</xdr:colOff>
          <xdr:row>7</xdr:row>
          <xdr:rowOff>161925</xdr:rowOff>
        </xdr:to>
        <xdr:sp macro="" textlink="">
          <xdr:nvSpPr>
            <xdr:cNvPr id="1032" name="Scroll Bar 8" hidden="1">
              <a:extLst>
                <a:ext uri="{63B3BB69-23CF-44E3-9099-C40C66FF867C}">
                  <a14:compatExt spid="_x0000_s103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19050</xdr:rowOff>
        </xdr:from>
        <xdr:to>
          <xdr:col>5</xdr:col>
          <xdr:colOff>676275</xdr:colOff>
          <xdr:row>10</xdr:row>
          <xdr:rowOff>161925</xdr:rowOff>
        </xdr:to>
        <xdr:sp macro="" textlink="">
          <xdr:nvSpPr>
            <xdr:cNvPr id="1034" name="Scroll Bar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9526</xdr:colOff>
      <xdr:row>11</xdr:row>
      <xdr:rowOff>166687</xdr:rowOff>
    </xdr:from>
    <xdr:to>
      <xdr:col>6</xdr:col>
      <xdr:colOff>676275</xdr:colOff>
      <xdr:row>25</xdr:row>
      <xdr:rowOff>171451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26</xdr:row>
      <xdr:rowOff>109537</xdr:rowOff>
    </xdr:from>
    <xdr:to>
      <xdr:col>6</xdr:col>
      <xdr:colOff>666751</xdr:colOff>
      <xdr:row>45</xdr:row>
      <xdr:rowOff>66675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47627</xdr:colOff>
      <xdr:row>0</xdr:row>
      <xdr:rowOff>180974</xdr:rowOff>
    </xdr:from>
    <xdr:to>
      <xdr:col>10</xdr:col>
      <xdr:colOff>628651</xdr:colOff>
      <xdr:row>35</xdr:row>
      <xdr:rowOff>47625</xdr:rowOff>
    </xdr:to>
    <xdr:sp macro="" textlink="">
      <xdr:nvSpPr>
        <xdr:cNvPr id="5" name="TextBox 4"/>
        <xdr:cNvSpPr txBox="1"/>
      </xdr:nvSpPr>
      <xdr:spPr>
        <a:xfrm>
          <a:off x="4962527" y="180974"/>
          <a:ext cx="2638424" cy="6619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Understanding ROC curves</a:t>
          </a:r>
          <a:r>
            <a:rPr lang="en-US" sz="1100" b="1" baseline="0"/>
            <a:t> in terms of their class score distributions.</a:t>
          </a:r>
        </a:p>
        <a:p>
          <a:endParaRPr lang="en-US" sz="1100" baseline="0"/>
        </a:p>
        <a:p>
          <a:r>
            <a:rPr lang="en-US" sz="1100"/>
            <a:t>We measure</a:t>
          </a:r>
          <a:r>
            <a:rPr lang="en-US" sz="1100" baseline="0"/>
            <a:t> information about items that are drawn from one of two classes ("cases" or "controls"; "Yes" or "No", etc.).  Here we call them class 1 and class 0.</a:t>
          </a:r>
        </a:p>
        <a:p>
          <a:endParaRPr lang="en-US" sz="1100" baseline="0"/>
        </a:p>
        <a:p>
          <a:r>
            <a:rPr lang="en-US" sz="1100" baseline="0"/>
            <a:t>For each item, we use a model or classification rule (e.g. logistic regression, discriminant analysis, etc.) to assign a </a:t>
          </a:r>
          <a:r>
            <a:rPr lang="en-US" sz="1100" b="1" baseline="0"/>
            <a:t>score</a:t>
          </a:r>
          <a:r>
            <a:rPr lang="en-US" sz="1100" baseline="0"/>
            <a:t> to the item.  It is assumed that larger scores give more evidence to a certain class (here, class 1).  A </a:t>
          </a:r>
          <a:r>
            <a:rPr lang="en-US" sz="1100" b="1" baseline="0"/>
            <a:t>threshold</a:t>
          </a:r>
          <a:r>
            <a:rPr lang="en-US" sz="1100" baseline="0"/>
            <a:t> t is used to assign classes based on the score.  If the score is greater than t, the item is assigned to class 1.</a:t>
          </a:r>
        </a:p>
        <a:p>
          <a:endParaRPr lang="en-US" sz="1100" baseline="0"/>
        </a:p>
        <a:p>
          <a:r>
            <a:rPr lang="en-US" sz="1100" baseline="0"/>
            <a:t>The class-specific distributions of the score determine what the ROC curve looks like.  This worksheet assumes that the two distributions are both normal.  You can change the mean and standard deviation of the two PDFs using the slider.  The PDF plots and the ROC curve will be updated.</a:t>
          </a:r>
        </a:p>
        <a:p>
          <a:endParaRPr lang="en-US" sz="1100" baseline="0"/>
        </a:p>
        <a:p>
          <a:r>
            <a:rPr lang="en-US" sz="1100" baseline="0"/>
            <a:t>There is also a slider to select a certain threshold value. The threshold is shown as a vertical line on the PDF plot and the corresponding classifier is shown as a dot on the ROC curve.</a:t>
          </a:r>
        </a:p>
        <a:p>
          <a:endParaRPr lang="en-US" sz="1100" baseline="0"/>
        </a:p>
        <a:p>
          <a:r>
            <a:rPr lang="en-US" sz="1100" baseline="0"/>
            <a:t>With real data, the score distributions are unknown; we only compute n scores values based on the data at hand.   Consequently the ROC curve will not be smooth.  It is an estimate of the true unobserved ROC curve.</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03"/>
  <sheetViews>
    <sheetView tabSelected="1" zoomScaleNormal="100" workbookViewId="0">
      <selection activeCell="H42" sqref="H42"/>
    </sheetView>
  </sheetViews>
  <sheetFormatPr defaultRowHeight="15"/>
  <cols>
    <col min="1" max="1" width="10.5" style="1" customWidth="1"/>
    <col min="2" max="11" width="9" style="1"/>
    <col min="12" max="12" width="11.875" style="1" hidden="1" customWidth="1"/>
    <col min="13" max="15" width="9" style="1" hidden="1" customWidth="1"/>
    <col min="16" max="16" width="10.625" style="1" hidden="1" customWidth="1"/>
    <col min="17" max="17" width="11.625" style="1" hidden="1" customWidth="1"/>
    <col min="18" max="18" width="9" style="1" hidden="1" customWidth="1"/>
    <col min="19" max="20" width="11.625" style="1" hidden="1" customWidth="1"/>
    <col min="21" max="21" width="9" style="1" hidden="1" customWidth="1"/>
    <col min="22" max="16384" width="9" style="1"/>
  </cols>
  <sheetData>
    <row r="1" spans="1:21" ht="15.75" thickBot="1">
      <c r="L1" s="1" t="s">
        <v>0</v>
      </c>
    </row>
    <row r="2" spans="1:21" ht="15.75" thickBot="1">
      <c r="A2" s="13" t="s">
        <v>28</v>
      </c>
      <c r="B2" s="14"/>
      <c r="C2" s="14"/>
      <c r="D2" s="14"/>
      <c r="E2" s="14"/>
      <c r="F2" s="14"/>
      <c r="G2" s="15"/>
    </row>
    <row r="3" spans="1:21">
      <c r="A3" s="4" t="s">
        <v>31</v>
      </c>
      <c r="B3" s="5"/>
      <c r="C3" s="5"/>
      <c r="D3" s="5"/>
      <c r="E3" s="5"/>
      <c r="F3" s="5"/>
      <c r="G3" s="6">
        <f>M3/1000*(xmax-xmin)+xmin</f>
        <v>-6.0000000000002274E-3</v>
      </c>
      <c r="L3" s="2" t="s">
        <v>1</v>
      </c>
      <c r="M3" s="1">
        <v>499</v>
      </c>
      <c r="O3" s="1" t="s">
        <v>13</v>
      </c>
      <c r="P3" s="1" t="s">
        <v>11</v>
      </c>
      <c r="Q3" s="1" t="s">
        <v>12</v>
      </c>
      <c r="R3" s="1" t="s">
        <v>17</v>
      </c>
      <c r="S3" s="1" t="s">
        <v>18</v>
      </c>
      <c r="T3" s="1" t="s">
        <v>27</v>
      </c>
      <c r="U3" s="1" t="s">
        <v>26</v>
      </c>
    </row>
    <row r="4" spans="1:21" ht="15.75" thickBot="1">
      <c r="A4" s="7" t="s">
        <v>32</v>
      </c>
      <c r="B4" s="8"/>
      <c r="C4" s="8"/>
      <c r="D4" s="8"/>
      <c r="E4" s="8"/>
      <c r="F4" s="8"/>
      <c r="G4" s="9">
        <f>M4/1000*(sdmax-sdmin)+sdmin</f>
        <v>1.0019</v>
      </c>
      <c r="L4" s="2" t="s">
        <v>2</v>
      </c>
      <c r="M4" s="1">
        <v>311</v>
      </c>
      <c r="O4" s="1">
        <f>tmin</f>
        <v>-9</v>
      </c>
      <c r="P4" s="1">
        <f t="shared" ref="P4:P67" si="0">_xlfn.NORM.DIST(O4,mucontrol,sdcontrol,FALSE)</f>
        <v>1.2622992864231648E-18</v>
      </c>
      <c r="Q4" s="1">
        <f t="shared" ref="Q4:Q67" si="1">_xlfn.NORM.DIST(O4,mucase,sdcase,FALSE)</f>
        <v>8.2868971197486117E-23</v>
      </c>
      <c r="R4" s="1">
        <f t="shared" ref="R4:R67" si="2">1-_xlfn.NORM.DIST(O4,mucontrol,sdcontrol,TRUE)</f>
        <v>1</v>
      </c>
      <c r="S4" s="1">
        <f t="shared" ref="S4:S67" si="3">1-_xlfn.NORM.DIST(O4,mucase,sdcase,TRUE)</f>
        <v>1</v>
      </c>
      <c r="T4" s="1">
        <f>(R4-R5)*(S5+S4)/2</f>
        <v>0</v>
      </c>
      <c r="U4" s="1">
        <f>SUM(T4:T502)</f>
        <v>0.75156579743210461</v>
      </c>
    </row>
    <row r="5" spans="1:21" ht="15.75" thickBot="1">
      <c r="L5" s="2" t="s">
        <v>3</v>
      </c>
      <c r="M5" s="1">
        <v>659</v>
      </c>
      <c r="O5" s="1">
        <f t="shared" ref="O5:O68" si="4">O4+tstep</f>
        <v>-8.9639278557114235</v>
      </c>
      <c r="P5" s="1">
        <f t="shared" si="0"/>
        <v>1.7427952321244617E-18</v>
      </c>
      <c r="Q5" s="1">
        <f t="shared" si="1"/>
        <v>1.1892395726174887E-22</v>
      </c>
      <c r="R5" s="1">
        <f t="shared" si="2"/>
        <v>1</v>
      </c>
      <c r="S5" s="1">
        <f t="shared" si="3"/>
        <v>1</v>
      </c>
      <c r="T5" s="1">
        <f t="shared" ref="T5:T68" si="5">(R5-R6)*(S6+S5)/2</f>
        <v>0</v>
      </c>
    </row>
    <row r="6" spans="1:21" ht="15.75" thickBot="1">
      <c r="A6" s="13" t="s">
        <v>29</v>
      </c>
      <c r="B6" s="14"/>
      <c r="C6" s="14"/>
      <c r="D6" s="14"/>
      <c r="E6" s="14"/>
      <c r="F6" s="14"/>
      <c r="G6" s="15"/>
      <c r="L6" s="2" t="s">
        <v>4</v>
      </c>
      <c r="M6" s="1">
        <v>309</v>
      </c>
      <c r="O6" s="1">
        <f t="shared" si="4"/>
        <v>-8.927855711422847</v>
      </c>
      <c r="P6" s="1">
        <f t="shared" si="0"/>
        <v>2.4030755627526177E-18</v>
      </c>
      <c r="Q6" s="1">
        <f t="shared" si="1"/>
        <v>1.7044223467064866E-22</v>
      </c>
      <c r="R6" s="1">
        <f t="shared" si="2"/>
        <v>1</v>
      </c>
      <c r="S6" s="1">
        <f t="shared" si="3"/>
        <v>1</v>
      </c>
      <c r="T6" s="1">
        <f t="shared" si="5"/>
        <v>0</v>
      </c>
    </row>
    <row r="7" spans="1:21">
      <c r="A7" s="4" t="s">
        <v>31</v>
      </c>
      <c r="B7" s="5"/>
      <c r="C7" s="5"/>
      <c r="D7" s="5"/>
      <c r="E7" s="5"/>
      <c r="F7" s="5"/>
      <c r="G7" s="6">
        <f>M5/1000*(xmax-xmin)+xmin</f>
        <v>0.95400000000000018</v>
      </c>
      <c r="L7" s="2" t="s">
        <v>5</v>
      </c>
      <c r="M7" s="1">
        <v>500</v>
      </c>
      <c r="O7" s="1">
        <f t="shared" si="4"/>
        <v>-8.8917835671342704</v>
      </c>
      <c r="P7" s="1">
        <f t="shared" si="0"/>
        <v>3.3092191468902201E-18</v>
      </c>
      <c r="Q7" s="1">
        <f t="shared" si="1"/>
        <v>2.4395827256307281E-22</v>
      </c>
      <c r="R7" s="1">
        <f t="shared" si="2"/>
        <v>1</v>
      </c>
      <c r="S7" s="1">
        <f t="shared" si="3"/>
        <v>1</v>
      </c>
      <c r="T7" s="1">
        <f t="shared" si="5"/>
        <v>0</v>
      </c>
    </row>
    <row r="8" spans="1:21" ht="15.75" thickBot="1">
      <c r="A8" s="7" t="s">
        <v>32</v>
      </c>
      <c r="B8" s="8"/>
      <c r="C8" s="8"/>
      <c r="D8" s="8"/>
      <c r="E8" s="8"/>
      <c r="F8" s="8"/>
      <c r="G8" s="9">
        <f>M6/1000*(sdmax-sdmin)+sdmin</f>
        <v>0.99609999999999999</v>
      </c>
      <c r="L8" s="2" t="s">
        <v>6</v>
      </c>
      <c r="M8" s="1">
        <v>-3</v>
      </c>
      <c r="O8" s="1">
        <f t="shared" si="4"/>
        <v>-8.8557114228456939</v>
      </c>
      <c r="P8" s="1">
        <f t="shared" si="0"/>
        <v>4.5511449470588582E-18</v>
      </c>
      <c r="Q8" s="1">
        <f t="shared" si="1"/>
        <v>3.4872601089268957E-22</v>
      </c>
      <c r="R8" s="1">
        <f t="shared" si="2"/>
        <v>1</v>
      </c>
      <c r="S8" s="1">
        <f t="shared" si="3"/>
        <v>1</v>
      </c>
      <c r="T8" s="1">
        <f t="shared" si="5"/>
        <v>0</v>
      </c>
    </row>
    <row r="9" spans="1:21" ht="15.75" thickBot="1">
      <c r="L9" s="2" t="s">
        <v>7</v>
      </c>
      <c r="M9" s="1">
        <v>3</v>
      </c>
      <c r="O9" s="1">
        <f t="shared" si="4"/>
        <v>-8.8196392785571174</v>
      </c>
      <c r="P9" s="1">
        <f t="shared" si="0"/>
        <v>6.2510481437123584E-18</v>
      </c>
      <c r="Q9" s="1">
        <f t="shared" si="1"/>
        <v>4.9783290290311515E-22</v>
      </c>
      <c r="R9" s="1">
        <f t="shared" si="2"/>
        <v>1</v>
      </c>
      <c r="S9" s="1">
        <f t="shared" si="3"/>
        <v>1</v>
      </c>
      <c r="T9" s="1">
        <f t="shared" si="5"/>
        <v>0</v>
      </c>
    </row>
    <row r="10" spans="1:21" ht="15.75" thickBot="1">
      <c r="A10" s="13" t="s">
        <v>33</v>
      </c>
      <c r="B10" s="14"/>
      <c r="C10" s="14"/>
      <c r="D10" s="14"/>
      <c r="E10" s="14"/>
      <c r="F10" s="14"/>
      <c r="G10" s="15"/>
      <c r="L10" s="2" t="s">
        <v>8</v>
      </c>
      <c r="M10" s="1">
        <v>0.1</v>
      </c>
      <c r="O10" s="1">
        <f t="shared" si="4"/>
        <v>-8.7835671342685409</v>
      </c>
      <c r="P10" s="1">
        <f t="shared" si="0"/>
        <v>8.57476166286839E-18</v>
      </c>
      <c r="Q10" s="1">
        <f t="shared" si="1"/>
        <v>7.0976293174492438E-22</v>
      </c>
      <c r="R10" s="1">
        <f t="shared" si="2"/>
        <v>1</v>
      </c>
      <c r="S10" s="1">
        <f t="shared" si="3"/>
        <v>1</v>
      </c>
      <c r="T10" s="1">
        <f t="shared" si="5"/>
        <v>0</v>
      </c>
    </row>
    <row r="11" spans="1:21" ht="15.75" thickBot="1">
      <c r="A11" s="10" t="s">
        <v>30</v>
      </c>
      <c r="B11" s="11"/>
      <c r="C11" s="11"/>
      <c r="D11" s="11"/>
      <c r="E11" s="11"/>
      <c r="F11" s="11"/>
      <c r="G11" s="12">
        <f>M7/1000*(tmax-tmin)+tmin</f>
        <v>0</v>
      </c>
      <c r="L11" s="2" t="s">
        <v>9</v>
      </c>
      <c r="M11" s="1">
        <v>3</v>
      </c>
      <c r="O11" s="1">
        <f t="shared" si="4"/>
        <v>-8.7474949899799643</v>
      </c>
      <c r="P11" s="1">
        <f t="shared" si="0"/>
        <v>1.1747036249901555E-17</v>
      </c>
      <c r="Q11" s="1">
        <f t="shared" si="1"/>
        <v>1.0105865033077778E-21</v>
      </c>
      <c r="R11" s="1">
        <f t="shared" si="2"/>
        <v>1</v>
      </c>
      <c r="S11" s="1">
        <f t="shared" si="3"/>
        <v>1</v>
      </c>
      <c r="T11" s="1">
        <f t="shared" si="5"/>
        <v>0</v>
      </c>
    </row>
    <row r="12" spans="1:21">
      <c r="L12" s="2" t="s">
        <v>10</v>
      </c>
      <c r="M12" s="1">
        <f>xmin-2*sdmax</f>
        <v>-9</v>
      </c>
      <c r="O12" s="1">
        <f t="shared" si="4"/>
        <v>-8.7114228456913878</v>
      </c>
      <c r="P12" s="1">
        <f t="shared" si="0"/>
        <v>1.6072061951147668E-17</v>
      </c>
      <c r="Q12" s="1">
        <f t="shared" si="1"/>
        <v>1.4370243792570051E-21</v>
      </c>
      <c r="R12" s="1">
        <f t="shared" si="2"/>
        <v>1</v>
      </c>
      <c r="S12" s="1">
        <f t="shared" si="3"/>
        <v>1</v>
      </c>
      <c r="T12" s="1">
        <f t="shared" si="5"/>
        <v>0</v>
      </c>
    </row>
    <row r="13" spans="1:21">
      <c r="L13" s="2" t="s">
        <v>14</v>
      </c>
      <c r="M13" s="1">
        <f>xmax+2*sdmax</f>
        <v>9</v>
      </c>
      <c r="O13" s="1">
        <f t="shared" si="4"/>
        <v>-8.6753507014028113</v>
      </c>
      <c r="P13" s="1">
        <f t="shared" si="0"/>
        <v>2.1960990500835454E-17</v>
      </c>
      <c r="Q13" s="1">
        <f t="shared" si="1"/>
        <v>2.0407285518952178E-21</v>
      </c>
      <c r="R13" s="1">
        <f t="shared" si="2"/>
        <v>1</v>
      </c>
      <c r="S13" s="1">
        <f t="shared" si="3"/>
        <v>1</v>
      </c>
      <c r="T13" s="1">
        <f t="shared" si="5"/>
        <v>0</v>
      </c>
    </row>
    <row r="14" spans="1:21">
      <c r="L14" s="2" t="s">
        <v>15</v>
      </c>
      <c r="M14" s="1">
        <v>500</v>
      </c>
      <c r="O14" s="1">
        <f t="shared" si="4"/>
        <v>-8.6392785571142348</v>
      </c>
      <c r="P14" s="1">
        <f t="shared" si="0"/>
        <v>2.9968795478052893E-17</v>
      </c>
      <c r="Q14" s="1">
        <f t="shared" si="1"/>
        <v>2.8942551045560797E-21</v>
      </c>
      <c r="R14" s="1">
        <f t="shared" si="2"/>
        <v>1</v>
      </c>
      <c r="S14" s="1">
        <f t="shared" si="3"/>
        <v>1</v>
      </c>
      <c r="T14" s="1">
        <f t="shared" si="5"/>
        <v>0</v>
      </c>
    </row>
    <row r="15" spans="1:21">
      <c r="L15" s="2" t="s">
        <v>16</v>
      </c>
      <c r="M15" s="1">
        <f>(tmax-tmin)/(ngrid-1)</f>
        <v>3.6072144288577156E-2</v>
      </c>
      <c r="O15" s="1">
        <f t="shared" si="4"/>
        <v>-8.6032064128256582</v>
      </c>
      <c r="P15" s="1">
        <f t="shared" si="0"/>
        <v>4.0843569425392114E-17</v>
      </c>
      <c r="Q15" s="1">
        <f t="shared" si="1"/>
        <v>4.0993862261549507E-21</v>
      </c>
      <c r="R15" s="1">
        <f t="shared" si="2"/>
        <v>1</v>
      </c>
      <c r="S15" s="1">
        <f t="shared" si="3"/>
        <v>1</v>
      </c>
      <c r="T15" s="1">
        <f t="shared" si="5"/>
        <v>0</v>
      </c>
    </row>
    <row r="16" spans="1:21">
      <c r="O16" s="1">
        <f t="shared" si="4"/>
        <v>-8.5671342685370817</v>
      </c>
      <c r="P16" s="1">
        <f t="shared" si="0"/>
        <v>5.5592362167081507E-17</v>
      </c>
      <c r="Q16" s="1">
        <f t="shared" si="1"/>
        <v>5.798709197953704E-21</v>
      </c>
      <c r="R16" s="1">
        <f t="shared" si="2"/>
        <v>1</v>
      </c>
      <c r="S16" s="1">
        <f t="shared" si="3"/>
        <v>1</v>
      </c>
      <c r="T16" s="1">
        <f t="shared" si="5"/>
        <v>0</v>
      </c>
    </row>
    <row r="17" spans="12:20">
      <c r="O17" s="1">
        <f t="shared" si="4"/>
        <v>-8.5310621242485052</v>
      </c>
      <c r="P17" s="1">
        <f t="shared" si="0"/>
        <v>7.556898764218186E-17</v>
      </c>
      <c r="Q17" s="1">
        <f t="shared" si="1"/>
        <v>8.1917046256960222E-21</v>
      </c>
      <c r="R17" s="1">
        <f t="shared" si="2"/>
        <v>1</v>
      </c>
      <c r="S17" s="1">
        <f t="shared" si="3"/>
        <v>1</v>
      </c>
      <c r="T17" s="1">
        <f t="shared" si="5"/>
        <v>0</v>
      </c>
    </row>
    <row r="18" spans="12:20">
      <c r="O18" s="1">
        <f t="shared" si="4"/>
        <v>-8.4949899799599287</v>
      </c>
      <c r="P18" s="1">
        <f t="shared" si="0"/>
        <v>1.0259096572373385E-16</v>
      </c>
      <c r="Q18" s="1">
        <f t="shared" si="1"/>
        <v>1.1557068869434784E-20</v>
      </c>
      <c r="R18" s="1">
        <f t="shared" si="2"/>
        <v>1</v>
      </c>
      <c r="S18" s="1">
        <f t="shared" si="3"/>
        <v>1</v>
      </c>
      <c r="T18" s="1">
        <f t="shared" si="5"/>
        <v>0</v>
      </c>
    </row>
    <row r="19" spans="12:20">
      <c r="O19" s="1">
        <f t="shared" si="4"/>
        <v>-8.4589178356713521</v>
      </c>
      <c r="P19" s="1">
        <f t="shared" si="0"/>
        <v>1.3909504816963596E-16</v>
      </c>
      <c r="Q19" s="1">
        <f t="shared" si="1"/>
        <v>1.6283643314001353E-20</v>
      </c>
      <c r="R19" s="1">
        <f t="shared" si="2"/>
        <v>1</v>
      </c>
      <c r="S19" s="1">
        <f t="shared" si="3"/>
        <v>1</v>
      </c>
      <c r="T19" s="1">
        <f t="shared" si="5"/>
        <v>0</v>
      </c>
    </row>
    <row r="20" spans="12:20">
      <c r="L20" s="1" t="s">
        <v>19</v>
      </c>
      <c r="O20" s="1">
        <f t="shared" si="4"/>
        <v>-8.4228456913827756</v>
      </c>
      <c r="P20" s="1">
        <f t="shared" si="0"/>
        <v>1.8834376943627305E-16</v>
      </c>
      <c r="Q20" s="1">
        <f t="shared" si="1"/>
        <v>2.2913209330672833E-20</v>
      </c>
      <c r="R20" s="1">
        <f t="shared" si="2"/>
        <v>1</v>
      </c>
      <c r="S20" s="1">
        <f t="shared" si="3"/>
        <v>1</v>
      </c>
      <c r="T20" s="1">
        <f t="shared" si="5"/>
        <v>0</v>
      </c>
    </row>
    <row r="21" spans="12:20">
      <c r="L21" s="1" t="s">
        <v>21</v>
      </c>
      <c r="M21" s="1">
        <f>_xlfn.NORM.DIST(mucontrol,mucontrol,sdcontrol,FALSE)</f>
        <v>0.39818572751914633</v>
      </c>
      <c r="O21" s="1">
        <f t="shared" si="4"/>
        <v>-8.3867735470941991</v>
      </c>
      <c r="P21" s="1">
        <f t="shared" si="0"/>
        <v>2.546993778841686E-16</v>
      </c>
      <c r="Q21" s="1">
        <f t="shared" si="1"/>
        <v>3.2199618572171376E-20</v>
      </c>
      <c r="R21" s="1">
        <f t="shared" si="2"/>
        <v>1</v>
      </c>
      <c r="S21" s="1">
        <f t="shared" si="3"/>
        <v>1</v>
      </c>
      <c r="T21" s="1">
        <f t="shared" si="5"/>
        <v>0</v>
      </c>
    </row>
    <row r="22" spans="12:20">
      <c r="L22" s="1" t="s">
        <v>22</v>
      </c>
      <c r="M22" s="1">
        <f>_xlfn.NORM.DIST(mucase,mucase,sdcase,FALSE)</f>
        <v>0.40050424696459463</v>
      </c>
      <c r="O22" s="1">
        <f t="shared" si="4"/>
        <v>-8.3507014028056226</v>
      </c>
      <c r="P22" s="1">
        <f t="shared" si="0"/>
        <v>3.4398661815595176E-16</v>
      </c>
      <c r="Q22" s="1">
        <f t="shared" si="1"/>
        <v>4.5190380085955985E-20</v>
      </c>
      <c r="R22" s="1">
        <f t="shared" si="2"/>
        <v>1</v>
      </c>
      <c r="S22" s="1">
        <f t="shared" si="3"/>
        <v>1</v>
      </c>
      <c r="T22" s="1">
        <f t="shared" si="5"/>
        <v>0</v>
      </c>
    </row>
    <row r="23" spans="12:20">
      <c r="L23" s="1" t="s">
        <v>13</v>
      </c>
      <c r="M23" s="1" t="s">
        <v>20</v>
      </c>
      <c r="O23" s="1">
        <f t="shared" si="4"/>
        <v>-8.314629258517046</v>
      </c>
      <c r="P23" s="1">
        <f t="shared" si="0"/>
        <v>4.6397250930527669E-16</v>
      </c>
      <c r="Q23" s="1">
        <f t="shared" si="1"/>
        <v>6.3339075991390574E-20</v>
      </c>
      <c r="R23" s="1">
        <f t="shared" si="2"/>
        <v>1</v>
      </c>
      <c r="S23" s="1">
        <f t="shared" si="3"/>
        <v>1</v>
      </c>
      <c r="T23" s="1">
        <f t="shared" si="5"/>
        <v>1.1102230246251565E-16</v>
      </c>
    </row>
    <row r="24" spans="12:20">
      <c r="L24" s="1">
        <f>thresh</f>
        <v>0</v>
      </c>
      <c r="M24" s="1">
        <v>0</v>
      </c>
      <c r="O24" s="1">
        <f t="shared" si="4"/>
        <v>-8.2785571142284695</v>
      </c>
      <c r="P24" s="1">
        <f t="shared" si="0"/>
        <v>6.2499995739572285E-16</v>
      </c>
      <c r="Q24" s="1">
        <f t="shared" si="1"/>
        <v>8.8660038449973357E-20</v>
      </c>
      <c r="R24" s="1">
        <f t="shared" si="2"/>
        <v>0.99999999999999989</v>
      </c>
      <c r="S24" s="1">
        <f t="shared" si="3"/>
        <v>1</v>
      </c>
      <c r="T24" s="1">
        <f t="shared" si="5"/>
        <v>0</v>
      </c>
    </row>
    <row r="25" spans="12:20">
      <c r="L25" s="1">
        <f>thresh</f>
        <v>0</v>
      </c>
      <c r="M25" s="1">
        <f>MAX(M21,M22)*1.05</f>
        <v>0.42052945931282437</v>
      </c>
      <c r="O25" s="1">
        <f t="shared" si="4"/>
        <v>-8.242484969939893</v>
      </c>
      <c r="P25" s="1">
        <f t="shared" si="0"/>
        <v>8.4082335034977285E-16</v>
      </c>
      <c r="Q25" s="1">
        <f t="shared" si="1"/>
        <v>1.2394087835263927E-19</v>
      </c>
      <c r="R25" s="1">
        <f t="shared" si="2"/>
        <v>0.99999999999999989</v>
      </c>
      <c r="S25" s="1">
        <f t="shared" si="3"/>
        <v>1</v>
      </c>
      <c r="T25" s="1">
        <f t="shared" si="5"/>
        <v>0</v>
      </c>
    </row>
    <row r="26" spans="12:20">
      <c r="O26" s="1">
        <f t="shared" si="4"/>
        <v>-8.2064128256513165</v>
      </c>
      <c r="P26" s="1">
        <f t="shared" si="0"/>
        <v>1.1297089711335049E-15</v>
      </c>
      <c r="Q26" s="1">
        <f t="shared" si="1"/>
        <v>1.7303409521096125E-19</v>
      </c>
      <c r="R26" s="1">
        <f t="shared" si="2"/>
        <v>0.99999999999999989</v>
      </c>
      <c r="S26" s="1">
        <f t="shared" si="3"/>
        <v>1</v>
      </c>
      <c r="T26" s="1">
        <f t="shared" si="5"/>
        <v>1.1102230246251565E-16</v>
      </c>
    </row>
    <row r="27" spans="12:20">
      <c r="O27" s="1">
        <f t="shared" si="4"/>
        <v>-8.1703406813627399</v>
      </c>
      <c r="P27" s="1">
        <f t="shared" si="0"/>
        <v>1.5158821138661015E-15</v>
      </c>
      <c r="Q27" s="1">
        <f t="shared" si="1"/>
        <v>2.4125663474784862E-19</v>
      </c>
      <c r="R27" s="1">
        <f t="shared" si="2"/>
        <v>0.99999999999999978</v>
      </c>
      <c r="S27" s="1">
        <f t="shared" si="3"/>
        <v>1</v>
      </c>
      <c r="T27" s="1">
        <f t="shared" si="5"/>
        <v>0</v>
      </c>
    </row>
    <row r="28" spans="12:20">
      <c r="O28" s="1">
        <f t="shared" si="4"/>
        <v>-8.1342685370741634</v>
      </c>
      <c r="P28" s="1">
        <f t="shared" si="0"/>
        <v>2.0314274531156105E-15</v>
      </c>
      <c r="Q28" s="1">
        <f t="shared" si="1"/>
        <v>3.359365883200849E-19</v>
      </c>
      <c r="R28" s="1">
        <f t="shared" si="2"/>
        <v>0.99999999999999978</v>
      </c>
      <c r="S28" s="1">
        <f t="shared" si="3"/>
        <v>1</v>
      </c>
      <c r="T28" s="1">
        <f t="shared" si="5"/>
        <v>1.1102230246251565E-16</v>
      </c>
    </row>
    <row r="29" spans="12:20">
      <c r="O29" s="1">
        <f t="shared" si="4"/>
        <v>-8.0981963927855869</v>
      </c>
      <c r="P29" s="1">
        <f t="shared" si="0"/>
        <v>2.7187811075363781E-15</v>
      </c>
      <c r="Q29" s="1">
        <f t="shared" si="1"/>
        <v>4.6716017396941037E-19</v>
      </c>
      <c r="R29" s="1">
        <f t="shared" si="2"/>
        <v>0.99999999999999967</v>
      </c>
      <c r="S29" s="1">
        <f t="shared" si="3"/>
        <v>1</v>
      </c>
      <c r="T29" s="1">
        <f t="shared" si="5"/>
        <v>1.1102230246251565E-16</v>
      </c>
    </row>
    <row r="30" spans="12:20">
      <c r="O30" s="1">
        <f t="shared" si="4"/>
        <v>-8.0621242484970104</v>
      </c>
      <c r="P30" s="1">
        <f t="shared" si="0"/>
        <v>3.6339940090080561E-15</v>
      </c>
      <c r="Q30" s="1">
        <f t="shared" si="1"/>
        <v>6.4879094233920999E-19</v>
      </c>
      <c r="R30" s="1">
        <f t="shared" si="2"/>
        <v>0.99999999999999956</v>
      </c>
      <c r="S30" s="1">
        <f t="shared" si="3"/>
        <v>1</v>
      </c>
      <c r="T30" s="1">
        <f t="shared" si="5"/>
        <v>1.1102230246251565E-16</v>
      </c>
    </row>
    <row r="31" spans="12:20">
      <c r="O31" s="1">
        <f t="shared" si="4"/>
        <v>-8.0260521042084338</v>
      </c>
      <c r="P31" s="1">
        <f t="shared" si="0"/>
        <v>4.8509992566332177E-15</v>
      </c>
      <c r="Q31" s="1">
        <f t="shared" si="1"/>
        <v>8.9985846666117425E-19</v>
      </c>
      <c r="R31" s="1">
        <f t="shared" si="2"/>
        <v>0.99999999999999944</v>
      </c>
      <c r="S31" s="1">
        <f t="shared" si="3"/>
        <v>1</v>
      </c>
      <c r="T31" s="1">
        <f t="shared" si="5"/>
        <v>2.2204460492503131E-16</v>
      </c>
    </row>
    <row r="32" spans="12:20">
      <c r="O32" s="1">
        <f t="shared" si="4"/>
        <v>-7.9899799599198564</v>
      </c>
      <c r="P32" s="1">
        <f t="shared" si="0"/>
        <v>6.4671844357279572E-15</v>
      </c>
      <c r="Q32" s="1">
        <f t="shared" si="1"/>
        <v>1.2464478097877408E-18</v>
      </c>
      <c r="R32" s="1">
        <f t="shared" si="2"/>
        <v>0.99999999999999922</v>
      </c>
      <c r="S32" s="1">
        <f t="shared" si="3"/>
        <v>1</v>
      </c>
      <c r="T32" s="1">
        <f t="shared" si="5"/>
        <v>3.3306690738754696E-16</v>
      </c>
    </row>
    <row r="33" spans="8:20">
      <c r="O33" s="1">
        <f t="shared" si="4"/>
        <v>-7.953907815631279</v>
      </c>
      <c r="P33" s="1">
        <f t="shared" si="0"/>
        <v>8.6106576534613566E-15</v>
      </c>
      <c r="Q33" s="1">
        <f t="shared" si="1"/>
        <v>1.7242667472519691E-18</v>
      </c>
      <c r="R33" s="1">
        <f t="shared" si="2"/>
        <v>0.99999999999999889</v>
      </c>
      <c r="S33" s="1">
        <f t="shared" si="3"/>
        <v>1</v>
      </c>
      <c r="T33" s="1">
        <f t="shared" si="5"/>
        <v>3.3306690738754696E-16</v>
      </c>
    </row>
    <row r="34" spans="8:20">
      <c r="O34" s="1">
        <f t="shared" si="4"/>
        <v>-7.9178356713427016</v>
      </c>
      <c r="P34" s="1">
        <f t="shared" si="0"/>
        <v>1.1449708663135517E-14</v>
      </c>
      <c r="Q34" s="1">
        <f t="shared" si="1"/>
        <v>2.3821289622209038E-18</v>
      </c>
      <c r="R34" s="1">
        <f t="shared" si="2"/>
        <v>0.99999999999999856</v>
      </c>
      <c r="S34" s="1">
        <f t="shared" si="3"/>
        <v>1</v>
      </c>
      <c r="T34" s="1">
        <f t="shared" si="5"/>
        <v>4.4408920985006262E-16</v>
      </c>
    </row>
    <row r="35" spans="8:20">
      <c r="O35" s="1">
        <f t="shared" si="4"/>
        <v>-7.8817635270541242</v>
      </c>
      <c r="P35" s="1">
        <f t="shared" si="0"/>
        <v>1.5205110731705073E-14</v>
      </c>
      <c r="Q35" s="1">
        <f t="shared" si="1"/>
        <v>3.2866733876422507E-18</v>
      </c>
      <c r="R35" s="1">
        <f t="shared" si="2"/>
        <v>0.99999999999999811</v>
      </c>
      <c r="S35" s="1">
        <f t="shared" si="3"/>
        <v>1</v>
      </c>
      <c r="T35" s="1">
        <f t="shared" si="5"/>
        <v>6.6613381477509392E-16</v>
      </c>
    </row>
    <row r="36" spans="8:20">
      <c r="O36" s="1">
        <f t="shared" si="4"/>
        <v>-7.8456913827655468</v>
      </c>
      <c r="P36" s="1">
        <f t="shared" si="0"/>
        <v>2.0166093467695137E-14</v>
      </c>
      <c r="Q36" s="1">
        <f t="shared" si="1"/>
        <v>4.5287494026202705E-18</v>
      </c>
      <c r="R36" s="1">
        <f t="shared" si="2"/>
        <v>0.99999999999999745</v>
      </c>
      <c r="S36" s="1">
        <f t="shared" si="3"/>
        <v>1</v>
      </c>
      <c r="T36" s="1">
        <f t="shared" si="5"/>
        <v>7.7715611723760958E-16</v>
      </c>
    </row>
    <row r="37" spans="8:20">
      <c r="H37" s="2" t="s">
        <v>23</v>
      </c>
      <c r="I37" s="3">
        <f>1-_xlfn.NORM.DIST(thresh,mucontrol,sdcontrol,TRUE)</f>
        <v>0.49761089991517737</v>
      </c>
      <c r="O37" s="1">
        <f t="shared" si="4"/>
        <v>-7.8096192384769694</v>
      </c>
      <c r="P37" s="1">
        <f t="shared" si="0"/>
        <v>2.6711052550973087E-14</v>
      </c>
      <c r="Q37" s="1">
        <f t="shared" si="1"/>
        <v>6.2320437523390121E-18</v>
      </c>
      <c r="R37" s="1">
        <f t="shared" si="2"/>
        <v>0.99999999999999667</v>
      </c>
      <c r="S37" s="1">
        <f t="shared" si="3"/>
        <v>1</v>
      </c>
      <c r="T37" s="1">
        <f t="shared" si="5"/>
        <v>1.1102230246251565E-15</v>
      </c>
    </row>
    <row r="38" spans="8:20">
      <c r="H38" s="2" t="s">
        <v>24</v>
      </c>
      <c r="I38" s="3">
        <f>1-_xlfn.NORM.DIST(thresh,mucase,sdcase,TRUE)</f>
        <v>0.83090184061740813</v>
      </c>
      <c r="O38" s="1">
        <f t="shared" si="4"/>
        <v>-7.773547094188392</v>
      </c>
      <c r="P38" s="1">
        <f t="shared" si="0"/>
        <v>3.5334362909784658E-14</v>
      </c>
      <c r="Q38" s="1">
        <f t="shared" si="1"/>
        <v>8.5647198138442583E-18</v>
      </c>
      <c r="R38" s="1">
        <f t="shared" si="2"/>
        <v>0.99999999999999556</v>
      </c>
      <c r="S38" s="1">
        <f t="shared" si="3"/>
        <v>1</v>
      </c>
      <c r="T38" s="1">
        <f t="shared" si="5"/>
        <v>1.5543122344752192E-15</v>
      </c>
    </row>
    <row r="39" spans="8:20">
      <c r="H39" s="2" t="s">
        <v>25</v>
      </c>
      <c r="I39" s="3">
        <f>area</f>
        <v>0.75156579743210461</v>
      </c>
      <c r="O39" s="1">
        <f t="shared" si="4"/>
        <v>-7.7374749498998145</v>
      </c>
      <c r="P39" s="1">
        <f t="shared" si="0"/>
        <v>4.6681044638676516E-14</v>
      </c>
      <c r="Q39" s="1">
        <f t="shared" si="1"/>
        <v>1.1755098940830753E-17</v>
      </c>
      <c r="R39" s="1">
        <f t="shared" si="2"/>
        <v>0.999999999999994</v>
      </c>
      <c r="S39" s="1">
        <f t="shared" si="3"/>
        <v>1</v>
      </c>
      <c r="T39" s="1">
        <f t="shared" si="5"/>
        <v>1.8873791418627661E-15</v>
      </c>
    </row>
    <row r="40" spans="8:20">
      <c r="O40" s="1">
        <f t="shared" si="4"/>
        <v>-7.7014028056112371</v>
      </c>
      <c r="P40" s="1">
        <f t="shared" si="0"/>
        <v>6.1591517535383871E-14</v>
      </c>
      <c r="Q40" s="1">
        <f t="shared" si="1"/>
        <v>1.6112757842686065E-17</v>
      </c>
      <c r="R40" s="1">
        <f t="shared" si="2"/>
        <v>0.99999999999999212</v>
      </c>
      <c r="S40" s="1">
        <f t="shared" si="3"/>
        <v>1</v>
      </c>
      <c r="T40" s="1">
        <f t="shared" si="5"/>
        <v>2.55351295663786E-15</v>
      </c>
    </row>
    <row r="41" spans="8:20">
      <c r="O41" s="1">
        <f t="shared" si="4"/>
        <v>-7.6653306613226597</v>
      </c>
      <c r="P41" s="1">
        <f t="shared" si="0"/>
        <v>8.1159297764701086E-14</v>
      </c>
      <c r="Q41" s="1">
        <f t="shared" si="1"/>
        <v>2.2056872560249086E-17</v>
      </c>
      <c r="R41" s="1">
        <f t="shared" si="2"/>
        <v>0.99999999999998956</v>
      </c>
      <c r="S41" s="1">
        <f t="shared" si="3"/>
        <v>1</v>
      </c>
      <c r="T41" s="1">
        <f t="shared" si="5"/>
        <v>3.4416913763379853E-15</v>
      </c>
    </row>
    <row r="42" spans="8:20">
      <c r="O42" s="1">
        <f t="shared" si="4"/>
        <v>-7.6292585170340823</v>
      </c>
      <c r="P42" s="1">
        <f t="shared" si="0"/>
        <v>1.0680527290514317E-13</v>
      </c>
      <c r="Q42" s="1">
        <f t="shared" si="1"/>
        <v>3.015424437977786E-17</v>
      </c>
      <c r="R42" s="1">
        <f t="shared" si="2"/>
        <v>0.99999999999998612</v>
      </c>
      <c r="S42" s="1">
        <f t="shared" si="3"/>
        <v>1</v>
      </c>
      <c r="T42" s="1">
        <f t="shared" si="5"/>
        <v>4.4408920985006262E-15</v>
      </c>
    </row>
    <row r="43" spans="8:20">
      <c r="O43" s="1">
        <f t="shared" si="4"/>
        <v>-7.5931863727455049</v>
      </c>
      <c r="P43" s="1">
        <f t="shared" si="0"/>
        <v>1.4037318209469616E-13</v>
      </c>
      <c r="Q43" s="1">
        <f t="shared" si="1"/>
        <v>4.117024286025068E-17</v>
      </c>
      <c r="R43" s="1">
        <f t="shared" si="2"/>
        <v>0.99999999999998168</v>
      </c>
      <c r="S43" s="1">
        <f t="shared" si="3"/>
        <v>1</v>
      </c>
      <c r="T43" s="1">
        <f t="shared" si="5"/>
        <v>5.773159728050814E-15</v>
      </c>
    </row>
    <row r="44" spans="8:20">
      <c r="O44" s="1">
        <f t="shared" si="4"/>
        <v>-7.5571142284569275</v>
      </c>
      <c r="P44" s="1">
        <f t="shared" si="0"/>
        <v>1.8425217932397014E-13</v>
      </c>
      <c r="Q44" s="1">
        <f t="shared" si="1"/>
        <v>5.6136957360141646E-17</v>
      </c>
      <c r="R44" s="1">
        <f t="shared" si="2"/>
        <v>0.99999999999997591</v>
      </c>
      <c r="S44" s="1">
        <f t="shared" si="3"/>
        <v>1</v>
      </c>
      <c r="T44" s="1">
        <f t="shared" si="5"/>
        <v>7.6605388699135801E-15</v>
      </c>
    </row>
    <row r="45" spans="8:20">
      <c r="O45" s="1">
        <f t="shared" si="4"/>
        <v>-7.5210420841683501</v>
      </c>
      <c r="P45" s="1">
        <f t="shared" si="0"/>
        <v>2.4153393635872515E-13</v>
      </c>
      <c r="Q45" s="1">
        <f t="shared" si="1"/>
        <v>7.6444241121602612E-17</v>
      </c>
      <c r="R45" s="1">
        <f t="shared" si="2"/>
        <v>0.99999999999996825</v>
      </c>
      <c r="S45" s="1">
        <f t="shared" si="3"/>
        <v>1</v>
      </c>
      <c r="T45" s="1">
        <f t="shared" si="5"/>
        <v>9.9920072216264089E-15</v>
      </c>
    </row>
    <row r="46" spans="8:20">
      <c r="O46" s="1">
        <f t="shared" si="4"/>
        <v>-7.4849699398797727</v>
      </c>
      <c r="P46" s="1">
        <f t="shared" si="0"/>
        <v>3.1621372968366107E-13</v>
      </c>
      <c r="Q46" s="1">
        <f t="shared" si="1"/>
        <v>1.0396116552109186E-16</v>
      </c>
      <c r="R46" s="1">
        <f t="shared" si="2"/>
        <v>0.99999999999995826</v>
      </c>
      <c r="S46" s="1">
        <f t="shared" si="3"/>
        <v>1</v>
      </c>
      <c r="T46" s="1">
        <f t="shared" si="5"/>
        <v>1.3100631690576847E-14</v>
      </c>
    </row>
    <row r="47" spans="8:20">
      <c r="O47" s="1">
        <f t="shared" si="4"/>
        <v>-7.4488977955911952</v>
      </c>
      <c r="P47" s="1">
        <f t="shared" si="0"/>
        <v>4.1344745552487195E-13</v>
      </c>
      <c r="Q47" s="1">
        <f t="shared" si="1"/>
        <v>1.4119781245779028E-16</v>
      </c>
      <c r="R47" s="1">
        <f t="shared" si="2"/>
        <v>0.99999999999994515</v>
      </c>
      <c r="S47" s="1">
        <f t="shared" si="3"/>
        <v>1</v>
      </c>
      <c r="T47" s="1">
        <f t="shared" si="5"/>
        <v>1.7097434579227411E-14</v>
      </c>
    </row>
    <row r="48" spans="8:20">
      <c r="O48" s="1">
        <f t="shared" si="4"/>
        <v>-7.4128256513026178</v>
      </c>
      <c r="P48" s="1">
        <f t="shared" si="0"/>
        <v>5.3987965520385687E-13</v>
      </c>
      <c r="Q48" s="1">
        <f t="shared" si="1"/>
        <v>1.9152049670030016E-16</v>
      </c>
      <c r="R48" s="1">
        <f t="shared" si="2"/>
        <v>0.99999999999992806</v>
      </c>
      <c r="S48" s="1">
        <f t="shared" si="3"/>
        <v>1</v>
      </c>
      <c r="T48" s="1">
        <f t="shared" si="5"/>
        <v>2.2315482794965646E-14</v>
      </c>
    </row>
    <row r="49" spans="15:20">
      <c r="O49" s="1">
        <f t="shared" si="4"/>
        <v>-7.3767535070140404</v>
      </c>
      <c r="P49" s="1">
        <f t="shared" si="0"/>
        <v>7.0406156666648767E-13</v>
      </c>
      <c r="Q49" s="1">
        <f t="shared" si="1"/>
        <v>2.594376566129064E-16</v>
      </c>
      <c r="R49" s="1">
        <f t="shared" si="2"/>
        <v>0.99999999999990574</v>
      </c>
      <c r="S49" s="1">
        <f t="shared" si="3"/>
        <v>1</v>
      </c>
      <c r="T49" s="1">
        <f t="shared" si="5"/>
        <v>2.8976820942716586E-14</v>
      </c>
    </row>
    <row r="50" spans="15:20">
      <c r="O50" s="1">
        <f t="shared" si="4"/>
        <v>-7.340681362725463</v>
      </c>
      <c r="P50" s="1">
        <f t="shared" si="0"/>
        <v>9.1698314077577739E-13</v>
      </c>
      <c r="Q50" s="1">
        <f t="shared" si="1"/>
        <v>3.5097907806880678E-16</v>
      </c>
      <c r="R50" s="1">
        <f t="shared" si="2"/>
        <v>0.99999999999987677</v>
      </c>
      <c r="S50" s="1">
        <f t="shared" si="3"/>
        <v>1</v>
      </c>
      <c r="T50" s="1">
        <f t="shared" si="5"/>
        <v>3.7858605139717838E-14</v>
      </c>
    </row>
    <row r="51" spans="15:20">
      <c r="O51" s="1">
        <f t="shared" si="4"/>
        <v>-7.3046092184368856</v>
      </c>
      <c r="P51" s="1">
        <f t="shared" si="0"/>
        <v>1.1927491117722402E-12</v>
      </c>
      <c r="Q51" s="1">
        <f t="shared" si="1"/>
        <v>4.7419820674655907E-16</v>
      </c>
      <c r="R51" s="1">
        <f t="shared" si="2"/>
        <v>0.99999999999983891</v>
      </c>
      <c r="S51" s="1">
        <f t="shared" si="3"/>
        <v>0.99999999999999989</v>
      </c>
      <c r="T51" s="1">
        <f t="shared" si="5"/>
        <v>4.9182879990894428E-14</v>
      </c>
    </row>
    <row r="52" spans="15:20">
      <c r="O52" s="1">
        <f t="shared" si="4"/>
        <v>-7.2685370741483082</v>
      </c>
      <c r="P52" s="1">
        <f t="shared" si="0"/>
        <v>1.5494368842664863E-12</v>
      </c>
      <c r="Q52" s="1">
        <f t="shared" si="1"/>
        <v>6.3983655459161419E-16</v>
      </c>
      <c r="R52" s="1">
        <f t="shared" si="2"/>
        <v>0.99999999999978972</v>
      </c>
      <c r="S52" s="1">
        <f t="shared" si="3"/>
        <v>0.99999999999999989</v>
      </c>
      <c r="T52" s="1">
        <f t="shared" si="5"/>
        <v>6.3837823915946488E-14</v>
      </c>
    </row>
    <row r="53" spans="15:20">
      <c r="O53" s="1">
        <f t="shared" si="4"/>
        <v>-7.2324649298597308</v>
      </c>
      <c r="P53" s="1">
        <f t="shared" si="0"/>
        <v>2.0101835555694582E-12</v>
      </c>
      <c r="Q53" s="1">
        <f t="shared" si="1"/>
        <v>8.622012567800998E-16</v>
      </c>
      <c r="R53" s="1">
        <f t="shared" si="2"/>
        <v>0.99999999999972589</v>
      </c>
      <c r="S53" s="1">
        <f t="shared" si="3"/>
        <v>0.99999999999999989</v>
      </c>
      <c r="T53" s="1">
        <f t="shared" si="5"/>
        <v>8.2822637637036665E-14</v>
      </c>
    </row>
    <row r="54" spans="15:20">
      <c r="O54" s="1">
        <f t="shared" si="4"/>
        <v>-7.1963927855711534</v>
      </c>
      <c r="P54" s="1">
        <f t="shared" si="0"/>
        <v>2.6045612752756021E-12</v>
      </c>
      <c r="Q54" s="1">
        <f t="shared" si="1"/>
        <v>1.1603225096155009E-15</v>
      </c>
      <c r="R54" s="1">
        <f t="shared" si="2"/>
        <v>0.99999999999964306</v>
      </c>
      <c r="S54" s="1">
        <f t="shared" si="3"/>
        <v>0.99999999999999989</v>
      </c>
      <c r="T54" s="1">
        <f t="shared" si="5"/>
        <v>1.0713652187632758E-13</v>
      </c>
    </row>
    <row r="55" spans="15:20">
      <c r="O55" s="1">
        <f t="shared" si="4"/>
        <v>-7.1603206412825759</v>
      </c>
      <c r="P55" s="1">
        <f t="shared" si="0"/>
        <v>3.3703148964087194E-12</v>
      </c>
      <c r="Q55" s="1">
        <f t="shared" si="1"/>
        <v>1.5594779758680996E-15</v>
      </c>
      <c r="R55" s="1">
        <f t="shared" si="2"/>
        <v>0.99999999999953593</v>
      </c>
      <c r="S55" s="1">
        <f t="shared" si="3"/>
        <v>0.99999999999999978</v>
      </c>
      <c r="T55" s="1">
        <f t="shared" si="5"/>
        <v>1.3866685577568203E-13</v>
      </c>
    </row>
    <row r="56" spans="15:20">
      <c r="O56" s="1">
        <f t="shared" si="4"/>
        <v>-7.1242484969939985</v>
      </c>
      <c r="P56" s="1">
        <f t="shared" si="0"/>
        <v>4.3555541572789341E-12</v>
      </c>
      <c r="Q56" s="1">
        <f t="shared" si="1"/>
        <v>2.0931976402433788E-15</v>
      </c>
      <c r="R56" s="1">
        <f t="shared" si="2"/>
        <v>0.99999999999939726</v>
      </c>
      <c r="S56" s="1">
        <f t="shared" si="3"/>
        <v>0.99999999999999978</v>
      </c>
      <c r="T56" s="1">
        <f t="shared" si="5"/>
        <v>1.7896795156957518E-13</v>
      </c>
    </row>
    <row r="57" spans="15:20">
      <c r="O57" s="1">
        <f t="shared" si="4"/>
        <v>-7.0881763527054211</v>
      </c>
      <c r="P57" s="1">
        <f t="shared" si="0"/>
        <v>5.6215152595013032E-12</v>
      </c>
      <c r="Q57" s="1">
        <f t="shared" si="1"/>
        <v>2.8058967737085861E-15</v>
      </c>
      <c r="R57" s="1">
        <f t="shared" si="2"/>
        <v>0.99999999999921829</v>
      </c>
      <c r="S57" s="1">
        <f t="shared" si="3"/>
        <v>0.99999999999999967</v>
      </c>
      <c r="T57" s="1">
        <f t="shared" si="5"/>
        <v>2.3081536681956994E-13</v>
      </c>
    </row>
    <row r="58" spans="15:20">
      <c r="O58" s="1">
        <f t="shared" si="4"/>
        <v>-7.0521042084168437</v>
      </c>
      <c r="P58" s="1">
        <f t="shared" si="0"/>
        <v>7.2460346605619237E-12</v>
      </c>
      <c r="Q58" s="1">
        <f t="shared" si="1"/>
        <v>3.7563288463799783E-15</v>
      </c>
      <c r="R58" s="1">
        <f t="shared" si="2"/>
        <v>0.99999999999898748</v>
      </c>
      <c r="S58" s="1">
        <f t="shared" si="3"/>
        <v>0.99999999999999956</v>
      </c>
      <c r="T58" s="1">
        <f t="shared" si="5"/>
        <v>2.9742874829707929E-13</v>
      </c>
    </row>
    <row r="59" spans="15:20">
      <c r="O59" s="1">
        <f t="shared" si="4"/>
        <v>-7.0160320641282663</v>
      </c>
      <c r="P59" s="1">
        <f t="shared" si="0"/>
        <v>9.3279123763752485E-12</v>
      </c>
      <c r="Q59" s="1">
        <f t="shared" si="1"/>
        <v>5.0221072556187269E-15</v>
      </c>
      <c r="R59" s="1">
        <f t="shared" si="2"/>
        <v>0.99999999999869005</v>
      </c>
      <c r="S59" s="1">
        <f t="shared" si="3"/>
        <v>0.99999999999999933</v>
      </c>
      <c r="T59" s="1">
        <f t="shared" si="5"/>
        <v>3.8258285428582869E-13</v>
      </c>
    </row>
    <row r="60" spans="15:20">
      <c r="O60" s="1">
        <f t="shared" si="4"/>
        <v>-6.9799599198396889</v>
      </c>
      <c r="P60" s="1">
        <f t="shared" si="0"/>
        <v>1.1992384543339418E-11</v>
      </c>
      <c r="Q60" s="1">
        <f t="shared" si="1"/>
        <v>6.7056182305280247E-15</v>
      </c>
      <c r="R60" s="1">
        <f t="shared" si="2"/>
        <v>0.99999999999830746</v>
      </c>
      <c r="S60" s="1">
        <f t="shared" si="3"/>
        <v>0.99999999999999922</v>
      </c>
      <c r="T60" s="1">
        <f t="shared" si="5"/>
        <v>4.914957330015564E-13</v>
      </c>
    </row>
    <row r="61" spans="15:20">
      <c r="O61" s="1">
        <f t="shared" si="4"/>
        <v>-6.9438877755511115</v>
      </c>
      <c r="P61" s="1">
        <f t="shared" si="0"/>
        <v>1.5397977179971064E-11</v>
      </c>
      <c r="Q61" s="1">
        <f t="shared" si="1"/>
        <v>8.9417418452186617E-15</v>
      </c>
      <c r="R61" s="1">
        <f t="shared" si="2"/>
        <v>0.99999999999781597</v>
      </c>
      <c r="S61" s="1">
        <f t="shared" si="3"/>
        <v>0.99999999999999889</v>
      </c>
      <c r="T61" s="1">
        <f t="shared" si="5"/>
        <v>6.3060667798708811E-13</v>
      </c>
    </row>
    <row r="62" spans="15:20">
      <c r="O62" s="1">
        <f t="shared" si="4"/>
        <v>-6.9078156312625341</v>
      </c>
      <c r="P62" s="1">
        <f t="shared" si="0"/>
        <v>1.9745077142130607E-11</v>
      </c>
      <c r="Q62" s="1">
        <f t="shared" si="1"/>
        <v>1.1907919577032252E-14</v>
      </c>
      <c r="R62" s="1">
        <f t="shared" si="2"/>
        <v>0.99999999999718536</v>
      </c>
      <c r="S62" s="1">
        <f t="shared" si="3"/>
        <v>0.99999999999999856</v>
      </c>
      <c r="T62" s="1">
        <f t="shared" si="5"/>
        <v>8.0824236192711255E-13</v>
      </c>
    </row>
    <row r="63" spans="15:20">
      <c r="O63" s="1">
        <f t="shared" si="4"/>
        <v>-6.8717434869739566</v>
      </c>
      <c r="P63" s="1">
        <f t="shared" si="0"/>
        <v>2.5286634749226639E-11</v>
      </c>
      <c r="Q63" s="1">
        <f t="shared" si="1"/>
        <v>1.5837262710341391E-14</v>
      </c>
      <c r="R63" s="1">
        <f t="shared" si="2"/>
        <v>0.99999999999637712</v>
      </c>
      <c r="S63" s="1">
        <f t="shared" si="3"/>
        <v>0.999999999999998</v>
      </c>
      <c r="T63" s="1">
        <f t="shared" si="5"/>
        <v>1.0342837697407934E-12</v>
      </c>
    </row>
    <row r="64" spans="15:20">
      <c r="O64" s="1">
        <f t="shared" si="4"/>
        <v>-6.8356713426853792</v>
      </c>
      <c r="P64" s="1">
        <f t="shared" si="0"/>
        <v>3.2341508561788482E-11</v>
      </c>
      <c r="Q64" s="1">
        <f t="shared" si="1"/>
        <v>2.1035595517900641E-14</v>
      </c>
      <c r="R64" s="1">
        <f t="shared" si="2"/>
        <v>0.99999999999534284</v>
      </c>
      <c r="S64" s="1">
        <f t="shared" si="3"/>
        <v>0.99999999999999734</v>
      </c>
      <c r="T64" s="1">
        <f t="shared" si="5"/>
        <v>1.3219425554211699E-12</v>
      </c>
    </row>
    <row r="65" spans="15:20">
      <c r="O65" s="1">
        <f t="shared" si="4"/>
        <v>-6.7995991983968018</v>
      </c>
      <c r="P65" s="1">
        <f t="shared" si="0"/>
        <v>4.1311080027657515E-11</v>
      </c>
      <c r="Q65" s="1">
        <f t="shared" si="1"/>
        <v>2.790358244155987E-14</v>
      </c>
      <c r="R65" s="1">
        <f t="shared" si="2"/>
        <v>0.99999999999402089</v>
      </c>
      <c r="S65" s="1">
        <f t="shared" si="3"/>
        <v>0.99999999999999645</v>
      </c>
      <c r="T65" s="1">
        <f t="shared" si="5"/>
        <v>1.6874279751277686E-12</v>
      </c>
    </row>
    <row r="66" spans="15:20">
      <c r="O66" s="1">
        <f t="shared" si="4"/>
        <v>-6.7635270541082244</v>
      </c>
      <c r="P66" s="1">
        <f t="shared" si="0"/>
        <v>5.2699908640543639E-11</v>
      </c>
      <c r="Q66" s="1">
        <f t="shared" si="1"/>
        <v>3.6965414450929477E-14</v>
      </c>
      <c r="R66" s="1">
        <f t="shared" si="2"/>
        <v>0.99999999999233347</v>
      </c>
      <c r="S66" s="1">
        <f t="shared" si="3"/>
        <v>0.99999999999999534</v>
      </c>
      <c r="T66" s="1">
        <f t="shared" si="5"/>
        <v>2.1511681325136916E-12</v>
      </c>
    </row>
    <row r="67" spans="15:20">
      <c r="O67" s="1">
        <f t="shared" si="4"/>
        <v>-6.727454909819647</v>
      </c>
      <c r="P67" s="1">
        <f t="shared" si="0"/>
        <v>6.7141372205828144E-11</v>
      </c>
      <c r="Q67" s="1">
        <f t="shared" si="1"/>
        <v>4.8905945292545603E-14</v>
      </c>
      <c r="R67" s="1">
        <f t="shared" si="2"/>
        <v>0.9999999999901823</v>
      </c>
      <c r="S67" s="1">
        <f t="shared" si="3"/>
        <v>0.99999999999999378</v>
      </c>
      <c r="T67" s="1">
        <f t="shared" si="5"/>
        <v>2.7389202017502414E-12</v>
      </c>
    </row>
    <row r="68" spans="15:20">
      <c r="O68" s="1">
        <f t="shared" si="4"/>
        <v>-6.6913827655310696</v>
      </c>
      <c r="P68" s="1">
        <f t="shared" ref="P68:P131" si="6">_xlfn.NORM.DIST(O68,mucontrol,sdcontrol,FALSE)</f>
        <v>8.542944815959058E-11</v>
      </c>
      <c r="Q68" s="1">
        <f t="shared" ref="Q68:Q131" si="7">_xlfn.NORM.DIST(O68,mucase,sdcase,FALSE)</f>
        <v>6.46186972397453E-14</v>
      </c>
      <c r="R68" s="1">
        <f t="shared" ref="R68:R131" si="8">1-_xlfn.NORM.DIST(O68,mucontrol,sdcontrol,TRUE)</f>
        <v>0.99999999998744338</v>
      </c>
      <c r="S68" s="1">
        <f t="shared" ref="S68:S131" si="9">1-_xlfn.NORM.DIST(O68,mucase,sdcase,TRUE)</f>
        <v>0.99999999999999178</v>
      </c>
      <c r="T68" s="1">
        <f t="shared" si="5"/>
        <v>3.4824365613416954E-12</v>
      </c>
    </row>
    <row r="69" spans="15:20">
      <c r="O69" s="1">
        <f t="shared" ref="O69:O132" si="10">O68+tstep</f>
        <v>-6.6553106212424922</v>
      </c>
      <c r="P69" s="1">
        <f t="shared" si="6"/>
        <v>1.0855804824137889E-10</v>
      </c>
      <c r="Q69" s="1">
        <f t="shared" si="7"/>
        <v>8.5267828084034196E-14</v>
      </c>
      <c r="R69" s="1">
        <f t="shared" si="8"/>
        <v>0.99999999998396094</v>
      </c>
      <c r="S69" s="1">
        <f t="shared" si="9"/>
        <v>0.99999999999998901</v>
      </c>
      <c r="T69" s="1">
        <f t="shared" ref="T69:T132" si="11">(R69-R70)*(S70+S69)/2</f>
        <v>4.4223513739893303E-12</v>
      </c>
    </row>
    <row r="70" spans="15:20">
      <c r="O70" s="1">
        <f t="shared" si="10"/>
        <v>-6.6192384769539148</v>
      </c>
      <c r="P70" s="1">
        <f t="shared" si="6"/>
        <v>1.3776962922952036E-10</v>
      </c>
      <c r="Q70" s="1">
        <f t="shared" si="7"/>
        <v>1.1236800391622034E-13</v>
      </c>
      <c r="R70" s="1">
        <f t="shared" si="8"/>
        <v>0.99999999997953859</v>
      </c>
      <c r="S70" s="1">
        <f t="shared" si="9"/>
        <v>0.99999999999998557</v>
      </c>
      <c r="T70" s="1">
        <f t="shared" si="11"/>
        <v>5.6086246758012721E-12</v>
      </c>
    </row>
    <row r="71" spans="15:20">
      <c r="O71" s="1">
        <f t="shared" si="10"/>
        <v>-6.5831663326653374</v>
      </c>
      <c r="P71" s="1">
        <f t="shared" si="6"/>
        <v>1.7461517766065958E-10</v>
      </c>
      <c r="Q71" s="1">
        <f t="shared" si="7"/>
        <v>1.4788720258930386E-13</v>
      </c>
      <c r="R71" s="1">
        <f t="shared" si="8"/>
        <v>0.99999999997392996</v>
      </c>
      <c r="S71" s="1">
        <f t="shared" si="9"/>
        <v>0.9999999999999809</v>
      </c>
      <c r="T71" s="1">
        <f t="shared" si="11"/>
        <v>7.1037620230639066E-12</v>
      </c>
    </row>
    <row r="72" spans="15:20">
      <c r="O72" s="1">
        <f t="shared" si="10"/>
        <v>-6.5470941883767599</v>
      </c>
      <c r="P72" s="1">
        <f t="shared" si="6"/>
        <v>2.2102811921778439E-10</v>
      </c>
      <c r="Q72" s="1">
        <f t="shared" si="7"/>
        <v>1.9437883917710613E-13</v>
      </c>
      <c r="R72" s="1">
        <f t="shared" si="8"/>
        <v>0.9999999999668262</v>
      </c>
      <c r="S72" s="1">
        <f t="shared" si="9"/>
        <v>0.99999999999997469</v>
      </c>
      <c r="T72" s="1">
        <f t="shared" si="11"/>
        <v>8.9859231167108287E-12</v>
      </c>
    </row>
    <row r="73" spans="15:20">
      <c r="O73" s="1">
        <f t="shared" si="10"/>
        <v>-6.5110220440881825</v>
      </c>
      <c r="P73" s="1">
        <f t="shared" si="6"/>
        <v>2.794152488618369E-10</v>
      </c>
      <c r="Q73" s="1">
        <f t="shared" si="7"/>
        <v>2.5515133025403742E-13</v>
      </c>
      <c r="R73" s="1">
        <f t="shared" si="8"/>
        <v>0.99999999995784028</v>
      </c>
      <c r="S73" s="1">
        <f t="shared" si="9"/>
        <v>0.99999999999996669</v>
      </c>
      <c r="T73" s="1">
        <f t="shared" si="11"/>
        <v>1.1351919404489325E-11</v>
      </c>
    </row>
    <row r="74" spans="15:20">
      <c r="O74" s="1">
        <f t="shared" si="10"/>
        <v>-6.4749498997996051</v>
      </c>
      <c r="P74" s="1">
        <f t="shared" si="6"/>
        <v>3.527684336032992E-10</v>
      </c>
      <c r="Q74" s="1">
        <f t="shared" si="7"/>
        <v>3.3448538932215028E-13</v>
      </c>
      <c r="R74" s="1">
        <f t="shared" si="8"/>
        <v>0.99999999994648836</v>
      </c>
      <c r="S74" s="1">
        <f t="shared" si="9"/>
        <v>0.99999999999995604</v>
      </c>
      <c r="T74" s="1">
        <f t="shared" si="11"/>
        <v>1.4322543151478566E-11</v>
      </c>
    </row>
    <row r="75" spans="15:20">
      <c r="O75" s="1">
        <f t="shared" si="10"/>
        <v>-6.4388777555110277</v>
      </c>
      <c r="P75" s="1">
        <f t="shared" si="6"/>
        <v>4.4480162703633132E-10</v>
      </c>
      <c r="Q75" s="1">
        <f t="shared" si="7"/>
        <v>4.3791208417567021E-13</v>
      </c>
      <c r="R75" s="1">
        <f t="shared" si="8"/>
        <v>0.99999999993216582</v>
      </c>
      <c r="S75" s="1">
        <f t="shared" si="9"/>
        <v>0.99999999999994227</v>
      </c>
      <c r="T75" s="1">
        <f t="shared" si="11"/>
        <v>1.8046897309885639E-11</v>
      </c>
    </row>
    <row r="76" spans="15:20">
      <c r="O76" s="1">
        <f t="shared" si="10"/>
        <v>-6.4028056112224503</v>
      </c>
      <c r="P76" s="1">
        <f t="shared" si="6"/>
        <v>5.6011867804839053E-10</v>
      </c>
      <c r="Q76" s="1">
        <f t="shared" si="7"/>
        <v>5.7256812858654768E-13</v>
      </c>
      <c r="R76" s="1">
        <f t="shared" si="8"/>
        <v>0.99999999991411892</v>
      </c>
      <c r="S76" s="1">
        <f t="shared" si="9"/>
        <v>0.99999999999992417</v>
      </c>
      <c r="T76" s="1">
        <f t="shared" si="11"/>
        <v>2.2710389124822824E-11</v>
      </c>
    </row>
    <row r="77" spans="15:20">
      <c r="O77" s="1">
        <f t="shared" si="10"/>
        <v>-6.3667334669338729</v>
      </c>
      <c r="P77" s="1">
        <f t="shared" si="6"/>
        <v>7.0441854440293934E-10</v>
      </c>
      <c r="Q77" s="1">
        <f t="shared" si="7"/>
        <v>7.4764919901219973E-13</v>
      </c>
      <c r="R77" s="1">
        <f t="shared" si="8"/>
        <v>0.99999999989140853</v>
      </c>
      <c r="S77" s="1">
        <f t="shared" si="9"/>
        <v>0.99999999999990041</v>
      </c>
      <c r="T77" s="1">
        <f t="shared" si="11"/>
        <v>2.8541946583967629E-11</v>
      </c>
    </row>
    <row r="78" spans="15:20">
      <c r="O78" s="1">
        <f t="shared" si="10"/>
        <v>-6.3306613226452955</v>
      </c>
      <c r="P78" s="1">
        <f t="shared" si="6"/>
        <v>8.8474586903907594E-10</v>
      </c>
      <c r="Q78" s="1">
        <f t="shared" si="7"/>
        <v>9.7498747669195253E-13</v>
      </c>
      <c r="R78" s="1">
        <f t="shared" si="8"/>
        <v>0.99999999986286658</v>
      </c>
      <c r="S78" s="1">
        <f t="shared" si="9"/>
        <v>0.99999999999986955</v>
      </c>
      <c r="T78" s="1">
        <f t="shared" si="11"/>
        <v>3.5824343491691768E-11</v>
      </c>
    </row>
    <row r="79" spans="15:20">
      <c r="O79" s="1">
        <f t="shared" si="10"/>
        <v>-6.2945891783567181</v>
      </c>
      <c r="P79" s="1">
        <f t="shared" si="6"/>
        <v>1.1097964824994936E-9</v>
      </c>
      <c r="Q79" s="1">
        <f t="shared" si="7"/>
        <v>1.2697863813845424E-12</v>
      </c>
      <c r="R79" s="1">
        <f t="shared" si="8"/>
        <v>0.99999999982704224</v>
      </c>
      <c r="S79" s="1">
        <f t="shared" si="9"/>
        <v>0.99999999999982925</v>
      </c>
      <c r="T79" s="1">
        <f t="shared" si="11"/>
        <v>4.4906744989239335E-11</v>
      </c>
    </row>
    <row r="80" spans="15:20">
      <c r="O80" s="1">
        <f t="shared" si="10"/>
        <v>-6.2585170340681406</v>
      </c>
      <c r="P80" s="1">
        <f t="shared" si="6"/>
        <v>1.390289304994873E-9</v>
      </c>
      <c r="Q80" s="1">
        <f t="shared" si="7"/>
        <v>1.6515539114205386E-12</v>
      </c>
      <c r="R80" s="1">
        <f t="shared" si="8"/>
        <v>0.9999999997821355</v>
      </c>
      <c r="S80" s="1">
        <f t="shared" si="9"/>
        <v>0.99999999999977696</v>
      </c>
      <c r="T80" s="1">
        <f t="shared" si="11"/>
        <v>5.6218807387139446E-11</v>
      </c>
    </row>
    <row r="81" spans="15:20">
      <c r="O81" s="1">
        <f t="shared" si="10"/>
        <v>-6.2224448897795632</v>
      </c>
      <c r="P81" s="1">
        <f t="shared" si="6"/>
        <v>1.7394183898555127E-9</v>
      </c>
      <c r="Q81" s="1">
        <f t="shared" si="7"/>
        <v>2.1452865369813926E-12</v>
      </c>
      <c r="R81" s="1">
        <f t="shared" si="8"/>
        <v>0.99999999972591669</v>
      </c>
      <c r="S81" s="1">
        <f t="shared" si="9"/>
        <v>0.99999999999970879</v>
      </c>
      <c r="T81" s="1">
        <f t="shared" si="11"/>
        <v>7.0289107867414786E-11</v>
      </c>
    </row>
    <row r="82" spans="15:20">
      <c r="O82" s="1">
        <f t="shared" si="10"/>
        <v>-6.1863727454909858</v>
      </c>
      <c r="P82" s="1">
        <f t="shared" si="6"/>
        <v>2.1734015387194336E-9</v>
      </c>
      <c r="Q82" s="1">
        <f t="shared" si="7"/>
        <v>2.7829687021672518E-12</v>
      </c>
      <c r="R82" s="1">
        <f t="shared" si="8"/>
        <v>0.99999999965562758</v>
      </c>
      <c r="S82" s="1">
        <f t="shared" si="9"/>
        <v>0.99999999999962041</v>
      </c>
      <c r="T82" s="1">
        <f t="shared" si="11"/>
        <v>8.776723792177139E-11</v>
      </c>
    </row>
    <row r="83" spans="15:20">
      <c r="O83" s="1">
        <f t="shared" si="10"/>
        <v>-6.1503006012024084</v>
      </c>
      <c r="P83" s="1">
        <f t="shared" si="6"/>
        <v>2.7121450997686294E-9</v>
      </c>
      <c r="Q83" s="1">
        <f t="shared" si="7"/>
        <v>3.6054692800624322E-12</v>
      </c>
      <c r="R83" s="1">
        <f t="shared" si="8"/>
        <v>0.99999999956786034</v>
      </c>
      <c r="S83" s="1">
        <f t="shared" si="9"/>
        <v>0.99999999999950584</v>
      </c>
      <c r="T83" s="1">
        <f t="shared" si="11"/>
        <v>1.0944944950346698E-10</v>
      </c>
    </row>
    <row r="84" spans="15:20">
      <c r="O84" s="1">
        <f t="shared" si="10"/>
        <v>-6.114228456913831</v>
      </c>
      <c r="P84" s="1">
        <f t="shared" si="6"/>
        <v>3.3800483168102614E-9</v>
      </c>
      <c r="Q84" s="1">
        <f t="shared" si="7"/>
        <v>4.6649365319030441E-12</v>
      </c>
      <c r="R84" s="1">
        <f t="shared" si="8"/>
        <v>0.99999999945841089</v>
      </c>
      <c r="S84" s="1">
        <f t="shared" si="9"/>
        <v>0.9999999999993574</v>
      </c>
      <c r="T84" s="1">
        <f t="shared" si="11"/>
        <v>1.3631118456193174E-10</v>
      </c>
    </row>
    <row r="85" spans="15:20">
      <c r="O85" s="1">
        <f t="shared" si="10"/>
        <v>-6.0781563126252536</v>
      </c>
      <c r="P85" s="1">
        <f t="shared" si="6"/>
        <v>4.2069750248094217E-9</v>
      </c>
      <c r="Q85" s="1">
        <f t="shared" si="7"/>
        <v>6.0278181478955134E-12</v>
      </c>
      <c r="R85" s="1">
        <f t="shared" si="8"/>
        <v>0.99999999932209971</v>
      </c>
      <c r="S85" s="1">
        <f t="shared" si="9"/>
        <v>0.99999999999916567</v>
      </c>
      <c r="T85" s="1">
        <f t="shared" si="11"/>
        <v>1.6954582182632648E-10</v>
      </c>
    </row>
    <row r="86" spans="15:20">
      <c r="O86" s="1">
        <f t="shared" si="10"/>
        <v>-6.0420841683366762</v>
      </c>
      <c r="P86" s="1">
        <f t="shared" si="6"/>
        <v>5.2294256967143543E-9</v>
      </c>
      <c r="Q86" s="1">
        <f t="shared" si="7"/>
        <v>7.7786638915835347E-12</v>
      </c>
      <c r="R86" s="1">
        <f t="shared" si="8"/>
        <v>0.99999999915255389</v>
      </c>
      <c r="S86" s="1">
        <f t="shared" si="9"/>
        <v>0.99999999999891798</v>
      </c>
      <c r="T86" s="1">
        <f t="shared" si="11"/>
        <v>2.1061008492724789E-10</v>
      </c>
    </row>
    <row r="87" spans="15:20">
      <c r="O87" s="1">
        <f t="shared" si="10"/>
        <v>-6.0060120240480988</v>
      </c>
      <c r="P87" s="1">
        <f t="shared" si="6"/>
        <v>6.4919489632934937E-9</v>
      </c>
      <c r="Q87" s="1">
        <f t="shared" si="7"/>
        <v>1.0024906567912034E-11</v>
      </c>
      <c r="R87" s="1">
        <f t="shared" si="8"/>
        <v>0.9999999989419438</v>
      </c>
      <c r="S87" s="1">
        <f t="shared" si="9"/>
        <v>0.99999999999859845</v>
      </c>
      <c r="T87" s="1">
        <f t="shared" si="11"/>
        <v>2.6128166297170384E-10</v>
      </c>
    </row>
    <row r="88" spans="15:20">
      <c r="O88" s="1">
        <f t="shared" si="10"/>
        <v>-5.9699398797595213</v>
      </c>
      <c r="P88" s="1">
        <f t="shared" si="6"/>
        <v>8.0488388965531514E-9</v>
      </c>
      <c r="Q88" s="1">
        <f t="shared" si="7"/>
        <v>1.2902864109347205E-11</v>
      </c>
      <c r="R88" s="1">
        <f t="shared" si="8"/>
        <v>0.99999999868066214</v>
      </c>
      <c r="S88" s="1">
        <f t="shared" si="9"/>
        <v>0.99999999999818712</v>
      </c>
      <c r="T88" s="1">
        <f t="shared" si="11"/>
        <v>3.2372449165695623E-10</v>
      </c>
    </row>
    <row r="89" spans="15:20">
      <c r="O89" s="1">
        <f t="shared" si="10"/>
        <v>-5.9338677354709439</v>
      </c>
      <c r="P89" s="1">
        <f t="shared" si="6"/>
        <v>9.9661727327395607E-9</v>
      </c>
      <c r="Q89" s="1">
        <f t="shared" si="7"/>
        <v>1.6585263490228658E-11</v>
      </c>
      <c r="R89" s="1">
        <f t="shared" si="8"/>
        <v>0.99999999835693765</v>
      </c>
      <c r="S89" s="1">
        <f t="shared" si="9"/>
        <v>0.99999999999765798</v>
      </c>
      <c r="T89" s="1">
        <f t="shared" si="11"/>
        <v>4.0057068772973148E-10</v>
      </c>
    </row>
    <row r="90" spans="15:20">
      <c r="O90" s="1">
        <f t="shared" si="10"/>
        <v>-5.8977955911823665</v>
      </c>
      <c r="P90" s="1">
        <f t="shared" si="6"/>
        <v>1.2324253500196361E-8</v>
      </c>
      <c r="Q90" s="1">
        <f t="shared" si="7"/>
        <v>2.129065831452302E-11</v>
      </c>
      <c r="R90" s="1">
        <f t="shared" si="8"/>
        <v>0.99999999795636696</v>
      </c>
      <c r="S90" s="1">
        <f t="shared" si="9"/>
        <v>0.99999999999697831</v>
      </c>
      <c r="T90" s="1">
        <f t="shared" si="11"/>
        <v>4.950169163447463E-10</v>
      </c>
    </row>
    <row r="91" spans="15:20">
      <c r="O91" s="1">
        <f t="shared" si="10"/>
        <v>-5.8617234468937891</v>
      </c>
      <c r="P91" s="1">
        <f t="shared" si="6"/>
        <v>1.5220533422870304E-8</v>
      </c>
      <c r="Q91" s="1">
        <f t="shared" si="7"/>
        <v>2.7295199146595278E-11</v>
      </c>
      <c r="R91" s="1">
        <f t="shared" si="8"/>
        <v>0.99999999746135004</v>
      </c>
      <c r="S91" s="1">
        <f t="shared" si="9"/>
        <v>0.99999999999610634</v>
      </c>
      <c r="T91" s="1">
        <f t="shared" si="11"/>
        <v>6.1093907710313419E-10</v>
      </c>
    </row>
    <row r="92" spans="15:20">
      <c r="O92" s="1">
        <f t="shared" si="10"/>
        <v>-5.8256513026052117</v>
      </c>
      <c r="P92" s="1">
        <f t="shared" si="6"/>
        <v>1.8773107232349204E-8</v>
      </c>
      <c r="Q92" s="1">
        <f t="shared" si="7"/>
        <v>3.4947322427097608E-11</v>
      </c>
      <c r="R92" s="1">
        <f t="shared" si="8"/>
        <v>0.99999999685041097</v>
      </c>
      <c r="S92" s="1">
        <f t="shared" si="9"/>
        <v>0.99999999999498934</v>
      </c>
      <c r="T92" s="1">
        <f t="shared" si="11"/>
        <v>7.5303108193049602E-10</v>
      </c>
    </row>
    <row r="93" spans="15:20">
      <c r="O93" s="1">
        <f t="shared" si="10"/>
        <v>-5.7895791583166343</v>
      </c>
      <c r="P93" s="1">
        <f t="shared" si="6"/>
        <v>2.3124879911062171E-8</v>
      </c>
      <c r="Q93" s="1">
        <f t="shared" si="7"/>
        <v>4.4686054295842923E-11</v>
      </c>
      <c r="R93" s="1">
        <f t="shared" si="8"/>
        <v>0.99999999609737988</v>
      </c>
      <c r="S93" s="1">
        <f t="shared" si="9"/>
        <v>0.99999999999356004</v>
      </c>
      <c r="T93" s="1">
        <f t="shared" si="11"/>
        <v>9.2696850195068761E-10</v>
      </c>
    </row>
    <row r="94" spans="15:20">
      <c r="O94" s="1">
        <f t="shared" si="10"/>
        <v>-5.7535070140280569</v>
      </c>
      <c r="P94" s="1">
        <f t="shared" si="6"/>
        <v>2.8448531211589543E-8</v>
      </c>
      <c r="Q94" s="1">
        <f t="shared" si="7"/>
        <v>5.7063784822975434E-11</v>
      </c>
      <c r="R94" s="1">
        <f t="shared" si="8"/>
        <v>0.99999999517041138</v>
      </c>
      <c r="S94" s="1">
        <f t="shared" si="9"/>
        <v>0.99999999999173383</v>
      </c>
      <c r="T94" s="1">
        <f t="shared" si="11"/>
        <v>1.1396047438942057E-9</v>
      </c>
    </row>
    <row r="95" spans="15:20">
      <c r="O95" s="1">
        <f t="shared" si="10"/>
        <v>-5.7174348697394795</v>
      </c>
      <c r="P95" s="1">
        <f t="shared" si="6"/>
        <v>3.4952419893845757E-8</v>
      </c>
      <c r="Q95" s="1">
        <f t="shared" si="7"/>
        <v>7.2774562009250756E-11</v>
      </c>
      <c r="R95" s="1">
        <f t="shared" si="8"/>
        <v>0.99999999403080664</v>
      </c>
      <c r="S95" s="1">
        <f t="shared" si="9"/>
        <v>0.99999999998940325</v>
      </c>
      <c r="T95" s="1">
        <f t="shared" si="11"/>
        <v>1.3992023095541187E-9</v>
      </c>
    </row>
    <row r="96" spans="15:20">
      <c r="O96" s="1">
        <f t="shared" si="10"/>
        <v>-5.681362725450902</v>
      </c>
      <c r="P96" s="1">
        <f t="shared" si="6"/>
        <v>4.2887594375446602E-8</v>
      </c>
      <c r="Q96" s="1">
        <f t="shared" si="7"/>
        <v>9.2689190605868572E-11</v>
      </c>
      <c r="R96" s="1">
        <f t="shared" si="8"/>
        <v>0.99999999263160433</v>
      </c>
      <c r="S96" s="1">
        <f t="shared" si="9"/>
        <v>0.99999999998643307</v>
      </c>
      <c r="T96" s="1">
        <f t="shared" si="11"/>
        <v>1.7157100184751616E-9</v>
      </c>
    </row>
    <row r="97" spans="15:20">
      <c r="O97" s="1">
        <f t="shared" si="10"/>
        <v>-5.6452905811623246</v>
      </c>
      <c r="P97" s="1">
        <f t="shared" si="6"/>
        <v>5.2556103826778928E-8</v>
      </c>
      <c r="Q97" s="1">
        <f t="shared" si="7"/>
        <v>1.1789870685520279E-10</v>
      </c>
      <c r="R97" s="1">
        <f t="shared" si="8"/>
        <v>0.99999999091589431</v>
      </c>
      <c r="S97" s="1">
        <f t="shared" si="9"/>
        <v>0.99999999998265265</v>
      </c>
      <c r="T97" s="1">
        <f t="shared" si="11"/>
        <v>2.1010887473889277E-9</v>
      </c>
    </row>
    <row r="98" spans="15:20">
      <c r="O98" s="1">
        <f t="shared" si="10"/>
        <v>-5.6092184368737472</v>
      </c>
      <c r="P98" s="1">
        <f t="shared" si="6"/>
        <v>6.4320835134193016E-8</v>
      </c>
      <c r="Q98" s="1">
        <f t="shared" si="7"/>
        <v>1.4976814682485243E-10</v>
      </c>
      <c r="R98" s="1">
        <f t="shared" si="8"/>
        <v>0.99999998881480556</v>
      </c>
      <c r="S98" s="1">
        <f t="shared" si="9"/>
        <v>0.99999999997784739</v>
      </c>
      <c r="T98" s="1">
        <f t="shared" si="11"/>
        <v>2.5696974547591749E-9</v>
      </c>
    </row>
    <row r="99" spans="15:20">
      <c r="O99" s="1">
        <f t="shared" si="10"/>
        <v>-5.5731462925851698</v>
      </c>
      <c r="P99" s="1">
        <f t="shared" si="6"/>
        <v>7.8617137125843317E-8</v>
      </c>
      <c r="Q99" s="1">
        <f t="shared" si="7"/>
        <v>1.9000294517091103E-10</v>
      </c>
      <c r="R99" s="1">
        <f t="shared" si="8"/>
        <v>0.99999998624510811</v>
      </c>
      <c r="S99" s="1">
        <f t="shared" si="9"/>
        <v>0.99999999997174738</v>
      </c>
      <c r="T99" s="1">
        <f t="shared" si="11"/>
        <v>3.1387497044890125E-9</v>
      </c>
    </row>
    <row r="100" spans="15:20">
      <c r="O100" s="1">
        <f t="shared" si="10"/>
        <v>-5.5370741482965924</v>
      </c>
      <c r="P100" s="1">
        <f t="shared" si="6"/>
        <v>9.5966534582330723E-8</v>
      </c>
      <c r="Q100" s="1">
        <f t="shared" si="7"/>
        <v>2.4073080723928382E-10</v>
      </c>
      <c r="R100" s="1">
        <f t="shared" si="8"/>
        <v>0.9999999831063584</v>
      </c>
      <c r="S100" s="1">
        <f t="shared" si="9"/>
        <v>0.99999999996401379</v>
      </c>
      <c r="T100" s="1">
        <f t="shared" si="11"/>
        <v>3.8288510138639983E-9</v>
      </c>
    </row>
    <row r="101" spans="15:20">
      <c r="O101" s="1">
        <f t="shared" si="10"/>
        <v>-5.501002004008015</v>
      </c>
      <c r="P101" s="1">
        <f t="shared" si="6"/>
        <v>1.1699288147266241E-7</v>
      </c>
      <c r="Q101" s="1">
        <f t="shared" si="7"/>
        <v>3.0460250733959114E-10</v>
      </c>
      <c r="R101" s="1">
        <f t="shared" si="8"/>
        <v>0.99999997927750739</v>
      </c>
      <c r="S101" s="1">
        <f t="shared" si="9"/>
        <v>0.99999999995422217</v>
      </c>
      <c r="T101" s="1">
        <f t="shared" si="11"/>
        <v>4.6646316806749391E-9</v>
      </c>
    </row>
    <row r="102" spans="15:20">
      <c r="O102" s="1">
        <f t="shared" si="10"/>
        <v>-5.4649298597194376</v>
      </c>
      <c r="P102" s="1">
        <f t="shared" si="6"/>
        <v>1.424413562591525E-7</v>
      </c>
      <c r="Q102" s="1">
        <f t="shared" si="7"/>
        <v>3.8491579981538198E-10</v>
      </c>
      <c r="R102" s="1">
        <f t="shared" si="8"/>
        <v>0.99999997461287571</v>
      </c>
      <c r="S102" s="1">
        <f t="shared" si="9"/>
        <v>0.99999999994184108</v>
      </c>
      <c r="T102" s="1">
        <f t="shared" si="11"/>
        <v>5.6754897444641096E-9</v>
      </c>
    </row>
    <row r="103" spans="15:20">
      <c r="O103" s="1">
        <f t="shared" si="10"/>
        <v>-5.4288577154308602</v>
      </c>
      <c r="P103" s="1">
        <f t="shared" si="6"/>
        <v>1.7320076275893268E-7</v>
      </c>
      <c r="Q103" s="1">
        <f t="shared" si="7"/>
        <v>4.8576751076833472E-10</v>
      </c>
      <c r="R103" s="1">
        <f t="shared" si="8"/>
        <v>0.99999996893738596</v>
      </c>
      <c r="S103" s="1">
        <f t="shared" si="9"/>
        <v>0.99999999992620614</v>
      </c>
      <c r="T103" s="1">
        <f t="shared" si="11"/>
        <v>6.8964631777305904E-9</v>
      </c>
    </row>
    <row r="104" spans="15:20">
      <c r="O104" s="1">
        <f t="shared" si="10"/>
        <v>-5.3927855711422827</v>
      </c>
      <c r="P104" s="1">
        <f t="shared" si="6"/>
        <v>2.1032966875516703E-7</v>
      </c>
      <c r="Q104" s="1">
        <f t="shared" si="7"/>
        <v>6.122399347053054E-10</v>
      </c>
      <c r="R104" s="1">
        <f t="shared" si="8"/>
        <v>0.99999996204092279</v>
      </c>
      <c r="S104" s="1">
        <f t="shared" si="9"/>
        <v>0.99999999990648814</v>
      </c>
      <c r="T104" s="1">
        <f t="shared" si="11"/>
        <v>8.3692511800864318E-9</v>
      </c>
    </row>
    <row r="105" spans="15:20">
      <c r="O105" s="1">
        <f t="shared" si="10"/>
        <v>-5.3567134268537053</v>
      </c>
      <c r="P105" s="1">
        <f t="shared" si="6"/>
        <v>2.5508699220372464E-7</v>
      </c>
      <c r="Q105" s="1">
        <f t="shared" si="7"/>
        <v>7.7062892450533589E-10</v>
      </c>
      <c r="R105" s="1">
        <f t="shared" si="8"/>
        <v>0.9999999536716716</v>
      </c>
      <c r="S105" s="1">
        <f t="shared" si="9"/>
        <v>0.99999999988165345</v>
      </c>
      <c r="T105" s="1">
        <f t="shared" si="11"/>
        <v>1.014340777902416E-8</v>
      </c>
    </row>
    <row r="106" spans="15:20">
      <c r="O106" s="1">
        <f t="shared" si="10"/>
        <v>-5.3206412825651279</v>
      </c>
      <c r="P106" s="1">
        <f t="shared" si="6"/>
        <v>3.0896773243274482E-7</v>
      </c>
      <c r="Q106" s="1">
        <f t="shared" si="7"/>
        <v>9.687225730507087E-10</v>
      </c>
      <c r="R106" s="1">
        <f t="shared" si="8"/>
        <v>0.99999994352826382</v>
      </c>
      <c r="S106" s="1">
        <f t="shared" si="9"/>
        <v>0.99999999985041499</v>
      </c>
      <c r="T106" s="1">
        <f t="shared" si="11"/>
        <v>1.2277735159803334E-8</v>
      </c>
    </row>
    <row r="107" spans="15:20">
      <c r="O107" s="1">
        <f t="shared" si="10"/>
        <v>-5.2845691382765505</v>
      </c>
      <c r="P107" s="1">
        <f t="shared" si="6"/>
        <v>3.7374464220031261E-7</v>
      </c>
      <c r="Q107" s="1">
        <f t="shared" si="7"/>
        <v>1.2161411851409744E-9</v>
      </c>
      <c r="R107" s="1">
        <f t="shared" si="8"/>
        <v>0.99999993125052866</v>
      </c>
      <c r="S107" s="1">
        <f t="shared" si="9"/>
        <v>0.99999999981117338</v>
      </c>
      <c r="T107" s="1">
        <f t="shared" si="11"/>
        <v>1.4841908032744014E-8</v>
      </c>
    </row>
    <row r="108" spans="15:20">
      <c r="O108" s="1">
        <f t="shared" si="10"/>
        <v>-5.2484969939879731</v>
      </c>
      <c r="P108" s="1">
        <f t="shared" si="6"/>
        <v>4.5151674693986232E-7</v>
      </c>
      <c r="Q108" s="1">
        <f t="shared" si="7"/>
        <v>1.5247513807950063E-9</v>
      </c>
      <c r="R108" s="1">
        <f t="shared" si="8"/>
        <v>0.99999991640862063</v>
      </c>
      <c r="S108" s="1">
        <f t="shared" si="9"/>
        <v>0.99999999976194276</v>
      </c>
      <c r="T108" s="1">
        <f t="shared" si="11"/>
        <v>1.7918362233593378E-8</v>
      </c>
    </row>
    <row r="109" spans="15:20">
      <c r="O109" s="1">
        <f t="shared" si="10"/>
        <v>-5.2124248496993957</v>
      </c>
      <c r="P109" s="1">
        <f t="shared" si="6"/>
        <v>5.447657411247114E-7</v>
      </c>
      <c r="Q109" s="1">
        <f t="shared" si="7"/>
        <v>1.9091697160783226E-9</v>
      </c>
      <c r="R109" s="1">
        <f t="shared" si="8"/>
        <v>0.99999989849025839</v>
      </c>
      <c r="S109" s="1">
        <f t="shared" si="9"/>
        <v>0.9999999997002611</v>
      </c>
      <c r="T109" s="1">
        <f t="shared" si="11"/>
        <v>2.1604488191125099E-8</v>
      </c>
    </row>
    <row r="110" spans="15:20">
      <c r="O110" s="1">
        <f t="shared" si="10"/>
        <v>-5.1763527054108183</v>
      </c>
      <c r="P110" s="1">
        <f t="shared" si="6"/>
        <v>6.5642142961786786E-7</v>
      </c>
      <c r="Q110" s="1">
        <f t="shared" si="7"/>
        <v>2.3873742251771559E-9</v>
      </c>
      <c r="R110" s="1">
        <f t="shared" si="8"/>
        <v>0.99999987688577019</v>
      </c>
      <c r="S110" s="1">
        <f t="shared" si="9"/>
        <v>0.99999999962308095</v>
      </c>
      <c r="T110" s="1">
        <f t="shared" si="11"/>
        <v>2.6015175003155536E-8</v>
      </c>
    </row>
    <row r="111" spans="15:20">
      <c r="O111" s="1">
        <f t="shared" si="10"/>
        <v>-5.1402805611222409</v>
      </c>
      <c r="P111" s="1">
        <f t="shared" si="6"/>
        <v>7.8993753538479971E-7</v>
      </c>
      <c r="Q111" s="1">
        <f t="shared" si="7"/>
        <v>2.98144585860714E-9</v>
      </c>
      <c r="R111" s="1">
        <f t="shared" si="8"/>
        <v>0.99999985087059517</v>
      </c>
      <c r="S111" s="1">
        <f t="shared" si="9"/>
        <v>0.99999999952663454</v>
      </c>
      <c r="T111" s="1">
        <f t="shared" si="11"/>
        <v>3.1285753637716227E-8</v>
      </c>
    </row>
    <row r="112" spans="15:20">
      <c r="O112" s="1">
        <f t="shared" si="10"/>
        <v>-5.1042084168336634</v>
      </c>
      <c r="P112" s="1">
        <f t="shared" si="6"/>
        <v>9.4937936531736278E-7</v>
      </c>
      <c r="Q112" s="1">
        <f t="shared" si="7"/>
        <v>3.7184660107650185E-9</v>
      </c>
      <c r="R112" s="1">
        <f t="shared" si="8"/>
        <v>0.99999981958484152</v>
      </c>
      <c r="S112" s="1">
        <f t="shared" si="9"/>
        <v>0.99999999940627027</v>
      </c>
      <c r="T112" s="1">
        <f t="shared" si="11"/>
        <v>3.7575397879148904E-8</v>
      </c>
    </row>
    <row r="113" spans="15:20">
      <c r="O113" s="1">
        <f t="shared" si="10"/>
        <v>-5.068136272545086</v>
      </c>
      <c r="P113" s="1">
        <f t="shared" si="6"/>
        <v>1.1395250144553339E-6</v>
      </c>
      <c r="Q113" s="1">
        <f t="shared" si="7"/>
        <v>4.631601303289852E-9</v>
      </c>
      <c r="R113" s="1">
        <f t="shared" si="8"/>
        <v>0.99999978200944362</v>
      </c>
      <c r="S113" s="1">
        <f t="shared" si="9"/>
        <v>0.99999999925625371</v>
      </c>
      <c r="T113" s="1">
        <f t="shared" si="11"/>
        <v>4.5071047523066819E-8</v>
      </c>
    </row>
    <row r="114" spans="15:20">
      <c r="O114" s="1">
        <f t="shared" si="10"/>
        <v>-5.0320641282565086</v>
      </c>
      <c r="P114" s="1">
        <f t="shared" si="6"/>
        <v>1.3659819969182714E-6</v>
      </c>
      <c r="Q114" s="1">
        <f t="shared" si="7"/>
        <v>5.7614126427519915E-9</v>
      </c>
      <c r="R114" s="1">
        <f t="shared" si="8"/>
        <v>0.99999973693839606</v>
      </c>
      <c r="S114" s="1">
        <f t="shared" si="9"/>
        <v>0.99999999906952497</v>
      </c>
      <c r="T114" s="1">
        <f t="shared" si="11"/>
        <v>5.3991925429547676E-8</v>
      </c>
    </row>
    <row r="115" spans="15:20">
      <c r="O115" s="1">
        <f t="shared" si="10"/>
        <v>-4.9959919839679312</v>
      </c>
      <c r="P115" s="1">
        <f t="shared" si="6"/>
        <v>1.6353214206882295E-6</v>
      </c>
      <c r="Q115" s="1">
        <f t="shared" si="7"/>
        <v>7.1574324439820143E-9</v>
      </c>
      <c r="R115" s="1">
        <f t="shared" si="8"/>
        <v>0.99999968294647057</v>
      </c>
      <c r="S115" s="1">
        <f t="shared" si="9"/>
        <v>0.9999999988374042</v>
      </c>
      <c r="T115" s="1">
        <f t="shared" si="11"/>
        <v>6.4594728259564958E-8</v>
      </c>
    </row>
    <row r="116" spans="15:20">
      <c r="O116" s="1">
        <f t="shared" si="10"/>
        <v>-4.9599198396793538</v>
      </c>
      <c r="P116" s="1">
        <f t="shared" si="6"/>
        <v>1.9552320742981688E-6</v>
      </c>
      <c r="Q116" s="1">
        <f t="shared" si="7"/>
        <v>8.8800619661785492E-9</v>
      </c>
      <c r="R116" s="1">
        <f t="shared" si="8"/>
        <v>0.99999961835174223</v>
      </c>
      <c r="S116" s="1">
        <f t="shared" si="9"/>
        <v>0.99999999854923516</v>
      </c>
      <c r="T116" s="1">
        <f t="shared" si="11"/>
        <v>7.7179584375395625E-8</v>
      </c>
    </row>
    <row r="117" spans="15:20">
      <c r="O117" s="1">
        <f t="shared" si="10"/>
        <v>-4.9238476953907764</v>
      </c>
      <c r="P117" s="1">
        <f t="shared" si="6"/>
        <v>2.334697067711824E-6</v>
      </c>
      <c r="Q117" s="1">
        <f t="shared" si="7"/>
        <v>1.1002850132808502E-8</v>
      </c>
      <c r="R117" s="1">
        <f t="shared" si="8"/>
        <v>0.99999954117215772</v>
      </c>
      <c r="S117" s="1">
        <f t="shared" si="9"/>
        <v>0.99999999819195329</v>
      </c>
      <c r="T117" s="1">
        <f t="shared" si="11"/>
        <v>9.209687460617046E-8</v>
      </c>
    </row>
    <row r="118" spans="15:20">
      <c r="O118" s="1">
        <f t="shared" si="10"/>
        <v>-4.887775551102199</v>
      </c>
      <c r="P118" s="1">
        <f t="shared" si="6"/>
        <v>2.7841959683741863E-6</v>
      </c>
      <c r="Q118" s="1">
        <f t="shared" si="7"/>
        <v>1.3615226208651589E-8</v>
      </c>
      <c r="R118" s="1">
        <f t="shared" si="8"/>
        <v>0.99999944907528293</v>
      </c>
      <c r="S118" s="1">
        <f t="shared" si="9"/>
        <v>0.99999999774956316</v>
      </c>
      <c r="T118" s="1">
        <f t="shared" si="11"/>
        <v>1.0975503389519204E-7</v>
      </c>
    </row>
    <row r="119" spans="15:20">
      <c r="O119" s="1">
        <f t="shared" si="10"/>
        <v>-4.8517034068136216</v>
      </c>
      <c r="P119" s="1">
        <f t="shared" si="6"/>
        <v>3.3159356975936973E-6</v>
      </c>
      <c r="Q119" s="1">
        <f t="shared" si="7"/>
        <v>1.6825771526697803E-8</v>
      </c>
      <c r="R119" s="1">
        <f t="shared" si="8"/>
        <v>0.99999933932024876</v>
      </c>
      <c r="S119" s="1">
        <f t="shared" si="9"/>
        <v>0.99999999720250921</v>
      </c>
      <c r="T119" s="1">
        <f t="shared" si="11"/>
        <v>1.3062945095743166E-7</v>
      </c>
    </row>
    <row r="120" spans="15:20">
      <c r="O120" s="1">
        <f t="shared" si="10"/>
        <v>-4.8156312625250441</v>
      </c>
      <c r="P120" s="1">
        <f t="shared" si="6"/>
        <v>3.9441138029550338E-6</v>
      </c>
      <c r="Q120" s="1">
        <f t="shared" si="7"/>
        <v>2.0766130363786387E-8</v>
      </c>
      <c r="R120" s="1">
        <f t="shared" si="8"/>
        <v>0.99999920869079739</v>
      </c>
      <c r="S120" s="1">
        <f t="shared" si="9"/>
        <v>0.99999999652691562</v>
      </c>
      <c r="T120" s="1">
        <f t="shared" si="11"/>
        <v>1.5527261016501028E-7</v>
      </c>
    </row>
    <row r="121" spans="15:20">
      <c r="O121" s="1">
        <f t="shared" si="10"/>
        <v>-4.7795591182364667</v>
      </c>
      <c r="P121" s="1">
        <f t="shared" si="6"/>
        <v>4.6852181000182964E-6</v>
      </c>
      <c r="Q121" s="1">
        <f t="shared" si="7"/>
        <v>2.5595677360992481E-8</v>
      </c>
      <c r="R121" s="1">
        <f t="shared" si="8"/>
        <v>0.99999905341818662</v>
      </c>
      <c r="S121" s="1">
        <f t="shared" si="9"/>
        <v>0.99999999569367315</v>
      </c>
      <c r="T121" s="1">
        <f t="shared" si="11"/>
        <v>1.8432561998942281E-7</v>
      </c>
    </row>
    <row r="122" spans="15:20">
      <c r="O122" s="1">
        <f t="shared" si="10"/>
        <v>-4.7434869739478893</v>
      </c>
      <c r="P122" s="1">
        <f t="shared" si="6"/>
        <v>5.5583670815460554E-6</v>
      </c>
      <c r="Q122" s="1">
        <f t="shared" si="7"/>
        <v>3.1507078914752216E-8</v>
      </c>
      <c r="R122" s="1">
        <f t="shared" si="8"/>
        <v>0.99999886909256575</v>
      </c>
      <c r="S122" s="1">
        <f t="shared" si="9"/>
        <v>0.99999999466734135</v>
      </c>
      <c r="T122" s="1">
        <f t="shared" si="11"/>
        <v>2.1853130108394638E-7</v>
      </c>
    </row>
    <row r="123" spans="15:20">
      <c r="O123" s="1">
        <f t="shared" si="10"/>
        <v>-4.7074148296593119</v>
      </c>
      <c r="P123" s="1">
        <f t="shared" si="6"/>
        <v>6.5856959250155666E-6</v>
      </c>
      <c r="Q123" s="1">
        <f t="shared" si="7"/>
        <v>3.8732909110647769E-8</v>
      </c>
      <c r="R123" s="1">
        <f t="shared" si="8"/>
        <v>0.99999865056126336</v>
      </c>
      <c r="S123" s="1">
        <f t="shared" si="9"/>
        <v>0.9999999934048317</v>
      </c>
      <c r="T123" s="1">
        <f t="shared" si="11"/>
        <v>2.5874901053123288E-7</v>
      </c>
    </row>
    <row r="124" spans="15:20">
      <c r="O124" s="1">
        <f t="shared" si="10"/>
        <v>-4.6713426853707345</v>
      </c>
      <c r="P124" s="1">
        <f t="shared" si="6"/>
        <v>7.792793388949022E-6</v>
      </c>
      <c r="Q124" s="1">
        <f t="shared" si="7"/>
        <v>4.7553507461634778E-8</v>
      </c>
      <c r="R124" s="1">
        <f t="shared" si="8"/>
        <v>0.99999839181225092</v>
      </c>
      <c r="S124" s="1">
        <f t="shared" si="9"/>
        <v>0.99999999185383037</v>
      </c>
      <c r="T124" s="1">
        <f t="shared" si="11"/>
        <v>3.0597140575932342E-7</v>
      </c>
    </row>
    <row r="125" spans="15:20">
      <c r="O125" s="1">
        <f t="shared" si="10"/>
        <v>-4.6352705410821571</v>
      </c>
      <c r="P125" s="1">
        <f t="shared" si="6"/>
        <v>9.2091953749258301E-6</v>
      </c>
      <c r="Q125" s="1">
        <f t="shared" si="7"/>
        <v>5.8306296422690439E-8</v>
      </c>
      <c r="R125" s="1">
        <f t="shared" si="8"/>
        <v>0.99999808584084238</v>
      </c>
      <c r="S125" s="1">
        <f t="shared" si="9"/>
        <v>0.99999998995091222</v>
      </c>
      <c r="T125" s="1">
        <f t="shared" si="11"/>
        <v>3.6134336461867785E-7</v>
      </c>
    </row>
    <row r="126" spans="15:20">
      <c r="O126" s="1">
        <f t="shared" si="10"/>
        <v>-4.5991983967935797</v>
      </c>
      <c r="P126" s="1">
        <f t="shared" si="6"/>
        <v>1.0868941443815646E-5</v>
      </c>
      <c r="Q126" s="1">
        <f t="shared" si="7"/>
        <v>7.1396811913058825E-8</v>
      </c>
      <c r="R126" s="1">
        <f t="shared" si="8"/>
        <v>0.99999772449747371</v>
      </c>
      <c r="S126" s="1">
        <f t="shared" si="9"/>
        <v>0.99999998761928766</v>
      </c>
      <c r="T126" s="1">
        <f t="shared" si="11"/>
        <v>4.261832965421686E-7</v>
      </c>
    </row>
    <row r="127" spans="15:20">
      <c r="O127" s="1">
        <f t="shared" si="10"/>
        <v>-4.5631262525050023</v>
      </c>
      <c r="P127" s="1">
        <f t="shared" si="6"/>
        <v>1.2811201109993238E-5</v>
      </c>
      <c r="Q127" s="1">
        <f t="shared" si="7"/>
        <v>8.731174046981117E-8</v>
      </c>
      <c r="R127" s="1">
        <f t="shared" si="8"/>
        <v>0.99999729831417128</v>
      </c>
      <c r="S127" s="1">
        <f t="shared" si="9"/>
        <v>0.99999998476611762</v>
      </c>
      <c r="T127" s="1">
        <f t="shared" si="11"/>
        <v>5.0200710369032641E-7</v>
      </c>
    </row>
    <row r="128" spans="15:20">
      <c r="O128" s="1">
        <f t="shared" si="10"/>
        <v>-4.5270541082164248</v>
      </c>
      <c r="P128" s="1">
        <f t="shared" si="6"/>
        <v>1.5080977293608144E-5</v>
      </c>
      <c r="Q128" s="1">
        <f t="shared" si="7"/>
        <v>1.0663430282609422E-7</v>
      </c>
      <c r="R128" s="1">
        <f t="shared" si="8"/>
        <v>0.99999679630705907</v>
      </c>
      <c r="S128" s="1">
        <f t="shared" si="9"/>
        <v>0.99999998127931644</v>
      </c>
      <c r="T128" s="1">
        <f t="shared" si="11"/>
        <v>5.9055506519432625E-7</v>
      </c>
    </row>
    <row r="129" spans="15:20">
      <c r="O129" s="1">
        <f t="shared" si="10"/>
        <v>-4.4909819639278474</v>
      </c>
      <c r="P129" s="1">
        <f t="shared" si="6"/>
        <v>1.7729894885177888E-5</v>
      </c>
      <c r="Q129" s="1">
        <f t="shared" si="7"/>
        <v>1.3006237636028134E-7</v>
      </c>
      <c r="R129" s="1">
        <f t="shared" si="8"/>
        <v>0.99999620575198156</v>
      </c>
      <c r="S129" s="1">
        <f t="shared" si="9"/>
        <v>0.99999997702375121</v>
      </c>
      <c r="T129" s="1">
        <f t="shared" si="11"/>
        <v>6.9382194603001982E-7</v>
      </c>
    </row>
    <row r="130" spans="15:20">
      <c r="O130" s="1">
        <f t="shared" si="10"/>
        <v>-4.45490981963927</v>
      </c>
      <c r="P130" s="1">
        <f t="shared" si="6"/>
        <v>2.0817082964815269E-5</v>
      </c>
      <c r="Q130" s="1">
        <f t="shared" si="7"/>
        <v>1.5842980877005765E-7</v>
      </c>
      <c r="R130" s="1">
        <f t="shared" si="8"/>
        <v>0.99999551193001779</v>
      </c>
      <c r="S130" s="1">
        <f t="shared" si="9"/>
        <v>0.99999997183673206</v>
      </c>
      <c r="T130" s="1">
        <f t="shared" si="11"/>
        <v>8.1409064582187005E-7</v>
      </c>
    </row>
    <row r="131" spans="15:20">
      <c r="O131" s="1">
        <f t="shared" si="10"/>
        <v>-4.4188376753506926</v>
      </c>
      <c r="P131" s="1">
        <f t="shared" si="6"/>
        <v>2.4410159815323242E-5</v>
      </c>
      <c r="Q131" s="1">
        <f t="shared" si="7"/>
        <v>1.9273144332744433E-7</v>
      </c>
      <c r="R131" s="1">
        <f t="shared" si="8"/>
        <v>0.99999469783934647</v>
      </c>
      <c r="S131" s="1">
        <f t="shared" si="9"/>
        <v>0.99999996552266823</v>
      </c>
      <c r="T131" s="1">
        <f t="shared" si="11"/>
        <v>9.5396972885321838E-7</v>
      </c>
    </row>
    <row r="132" spans="15:20">
      <c r="O132" s="1">
        <f t="shared" si="10"/>
        <v>-4.3827655310621152</v>
      </c>
      <c r="P132" s="1">
        <f t="shared" ref="P132:P195" si="12">_xlfn.NORM.DIST(O132,mucontrol,sdcontrol,FALSE)</f>
        <v>2.8586330468228442E-5</v>
      </c>
      <c r="Q132" s="1">
        <f t="shared" ref="Q132:Q195" si="13">_xlfn.NORM.DIST(O132,mucase,sdcase,FALSE)</f>
        <v>2.3415245307623299E-7</v>
      </c>
      <c r="R132" s="1">
        <f t="shared" ref="R132:R195" si="14">1-_xlfn.NORM.DIST(O132,mucontrol,sdcontrol,TRUE)</f>
        <v>0.99999374386958106</v>
      </c>
      <c r="S132" s="1">
        <f t="shared" ref="S132:S195" si="15">1-_xlfn.NORM.DIST(O132,mucase,sdcase,TRUE)</f>
        <v>0.99999995784674534</v>
      </c>
      <c r="T132" s="1">
        <f t="shared" si="11"/>
        <v>1.1164352004268801E-6</v>
      </c>
    </row>
    <row r="133" spans="15:20">
      <c r="O133" s="1">
        <f t="shared" ref="O133:O196" si="16">O132+tstep</f>
        <v>-4.3466933867735378</v>
      </c>
      <c r="P133" s="1">
        <f t="shared" si="12"/>
        <v>3.3433607117503409E-5</v>
      </c>
      <c r="Q133" s="1">
        <f t="shared" si="13"/>
        <v>2.8410266832143503E-7</v>
      </c>
      <c r="R133" s="1">
        <f t="shared" si="14"/>
        <v>0.99999262743432837</v>
      </c>
      <c r="S133" s="1">
        <f t="shared" si="15"/>
        <v>0.99999994852745633</v>
      </c>
      <c r="T133" s="1">
        <f t="shared" ref="T133:T196" si="17">(R133-R134)*(S134+S133)/2</f>
        <v>1.3048769074846352E-6</v>
      </c>
    </row>
    <row r="134" spans="15:20">
      <c r="O134" s="1">
        <f t="shared" si="16"/>
        <v>-4.3106212424849604</v>
      </c>
      <c r="P134" s="1">
        <f t="shared" si="12"/>
        <v>3.9052163318999287E-5</v>
      </c>
      <c r="Q134" s="1">
        <f t="shared" si="13"/>
        <v>3.442566797816436E-7</v>
      </c>
      <c r="R134" s="1">
        <f t="shared" si="14"/>
        <v>0.99999132255734635</v>
      </c>
      <c r="S134" s="1">
        <f t="shared" si="15"/>
        <v>0.99999993722779401</v>
      </c>
      <c r="T134" s="1">
        <f t="shared" si="17"/>
        <v>1.5231499732535483E-6</v>
      </c>
    </row>
    <row r="135" spans="15:20">
      <c r="O135" s="1">
        <f t="shared" si="16"/>
        <v>-4.274549098196383</v>
      </c>
      <c r="P135" s="1">
        <f t="shared" si="12"/>
        <v>4.5555833454964014E-5</v>
      </c>
      <c r="Q135" s="1">
        <f t="shared" si="13"/>
        <v>4.1660060994838171E-7</v>
      </c>
      <c r="R135" s="1">
        <f t="shared" si="14"/>
        <v>0.99998979940726707</v>
      </c>
      <c r="S135" s="1">
        <f t="shared" si="15"/>
        <v>0.99999992354487721</v>
      </c>
      <c r="T135" s="1">
        <f t="shared" si="17"/>
        <v>1.7756316845634471E-6</v>
      </c>
    </row>
    <row r="136" spans="15:20">
      <c r="O136" s="1">
        <f t="shared" si="16"/>
        <v>-4.2384769539078055</v>
      </c>
      <c r="P136" s="1">
        <f t="shared" si="12"/>
        <v>5.3073769471603607E-5</v>
      </c>
      <c r="Q136" s="1">
        <f t="shared" si="13"/>
        <v>5.0348656870770567E-7</v>
      </c>
      <c r="R136" s="1">
        <f t="shared" si="14"/>
        <v>0.99998802377543206</v>
      </c>
      <c r="S136" s="1">
        <f t="shared" si="15"/>
        <v>0.99999990699775687</v>
      </c>
      <c r="T136" s="1">
        <f t="shared" si="17"/>
        <v>2.0672842774511112E-6</v>
      </c>
    </row>
    <row r="137" spans="15:20">
      <c r="O137" s="1">
        <f t="shared" si="16"/>
        <v>-4.2024048096192281</v>
      </c>
      <c r="P137" s="1">
        <f t="shared" si="12"/>
        <v>6.1752267381235318E-5</v>
      </c>
      <c r="Q137" s="1">
        <f t="shared" si="13"/>
        <v>6.0769594737555285E-7</v>
      </c>
      <c r="R137" s="1">
        <f t="shared" si="14"/>
        <v>0.99998595649094169</v>
      </c>
      <c r="S137" s="1">
        <f t="shared" si="15"/>
        <v>0.99999988701310016</v>
      </c>
      <c r="T137" s="1">
        <f t="shared" si="17"/>
        <v>2.4037240786475625E-6</v>
      </c>
    </row>
    <row r="138" spans="15:20">
      <c r="O138" s="1">
        <f t="shared" si="16"/>
        <v>-4.1663326653306507</v>
      </c>
      <c r="P138" s="1">
        <f t="shared" si="12"/>
        <v>7.1756776445476025E-5</v>
      </c>
      <c r="Q138" s="1">
        <f t="shared" si="13"/>
        <v>7.3251285928282571E-7</v>
      </c>
      <c r="R138" s="1">
        <f t="shared" si="14"/>
        <v>0.99998355276656248</v>
      </c>
      <c r="S138" s="1">
        <f t="shared" si="15"/>
        <v>0.99999986290841403</v>
      </c>
      <c r="T138" s="1">
        <f t="shared" si="17"/>
        <v>2.7912974731887023E-6</v>
      </c>
    </row>
    <row r="139" spans="15:20">
      <c r="O139" s="1">
        <f t="shared" si="16"/>
        <v>-4.1302605210420733</v>
      </c>
      <c r="P139" s="1">
        <f t="shared" si="12"/>
        <v>8.3274104306968298E-5</v>
      </c>
      <c r="Q139" s="1">
        <f t="shared" si="13"/>
        <v>8.8180920626758354E-7</v>
      </c>
      <c r="R139" s="1">
        <f t="shared" si="14"/>
        <v>0.9999807614686661</v>
      </c>
      <c r="S139" s="1">
        <f t="shared" si="15"/>
        <v>0.99999983387241353</v>
      </c>
      <c r="T139" s="1">
        <f t="shared" si="17"/>
        <v>3.2371641849150982E-6</v>
      </c>
    </row>
    <row r="140" spans="15:20">
      <c r="O140" s="1">
        <f t="shared" si="16"/>
        <v>-4.0941883767534959</v>
      </c>
      <c r="P140" s="1">
        <f t="shared" si="12"/>
        <v>9.6514831597719402E-5</v>
      </c>
      <c r="Q140" s="1">
        <f t="shared" si="13"/>
        <v>1.0601430402745705E-6</v>
      </c>
      <c r="R140" s="1">
        <f t="shared" si="14"/>
        <v>0.99997752430388687</v>
      </c>
      <c r="S140" s="1">
        <f t="shared" si="15"/>
        <v>0.99999979894208779</v>
      </c>
      <c r="T140" s="1">
        <f t="shared" si="17"/>
        <v>3.7493883588251015E-6</v>
      </c>
    </row>
    <row r="141" spans="15:20">
      <c r="O141" s="1">
        <f t="shared" si="16"/>
        <v>-4.0581162324649185</v>
      </c>
      <c r="P141" s="1">
        <f t="shared" si="12"/>
        <v>1.1171594970408619E-4</v>
      </c>
      <c r="Q141" s="1">
        <f t="shared" si="13"/>
        <v>1.2728720991294309E-6</v>
      </c>
      <c r="R141" s="1">
        <f t="shared" si="14"/>
        <v>0.99997377491469552</v>
      </c>
      <c r="S141" s="1">
        <f t="shared" si="15"/>
        <v>0.99999975697595023</v>
      </c>
      <c r="T141" s="1">
        <f t="shared" si="17"/>
        <v>4.3370379401006734E-6</v>
      </c>
    </row>
    <row r="142" spans="15:20">
      <c r="O142" s="1">
        <f t="shared" si="16"/>
        <v>-4.0220440881763411</v>
      </c>
      <c r="P142" s="1">
        <f t="shared" si="12"/>
        <v>1.2914373539221719E-4</v>
      </c>
      <c r="Q142" s="1">
        <f t="shared" si="13"/>
        <v>1.5262846268539388E-6</v>
      </c>
      <c r="R142" s="1">
        <f t="shared" si="14"/>
        <v>0.99996943787559223</v>
      </c>
      <c r="S142" s="1">
        <f t="shared" si="15"/>
        <v>0.99999970662288795</v>
      </c>
      <c r="T142" s="1">
        <f t="shared" si="17"/>
        <v>5.01029284203389E-6</v>
      </c>
    </row>
    <row r="143" spans="15:20">
      <c r="O143" s="1">
        <f t="shared" si="16"/>
        <v>-3.9859719438877641</v>
      </c>
      <c r="P143" s="1">
        <f t="shared" si="12"/>
        <v>1.4909687587240538E-4</v>
      </c>
      <c r="Q143" s="1">
        <f t="shared" si="13"/>
        <v>1.8277498430031198E-6</v>
      </c>
      <c r="R143" s="1">
        <f t="shared" si="14"/>
        <v>0.99996442758112913</v>
      </c>
      <c r="S143" s="1">
        <f t="shared" si="15"/>
        <v>0.99999964628594507</v>
      </c>
      <c r="T143" s="1">
        <f t="shared" si="17"/>
        <v>5.780562387261121E-6</v>
      </c>
    </row>
    <row r="144" spans="15:20">
      <c r="O144" s="1">
        <f t="shared" si="16"/>
        <v>-3.9498997995991871</v>
      </c>
      <c r="P144" s="1">
        <f t="shared" si="12"/>
        <v>1.7190985758411013E-4</v>
      </c>
      <c r="Q144" s="1">
        <f t="shared" si="13"/>
        <v>2.1858907037784245E-6</v>
      </c>
      <c r="R144" s="1">
        <f t="shared" si="14"/>
        <v>0.99995864701648851</v>
      </c>
      <c r="S144" s="1">
        <f t="shared" si="15"/>
        <v>0.99999957408028561</v>
      </c>
      <c r="T144" s="1">
        <f t="shared" si="17"/>
        <v>6.660612494879321E-6</v>
      </c>
    </row>
    <row r="145" spans="15:20">
      <c r="O145" s="1">
        <f t="shared" si="16"/>
        <v>-3.9138276553106102</v>
      </c>
      <c r="P145" s="1">
        <f t="shared" si="12"/>
        <v>1.9795663149196788E-4</v>
      </c>
      <c r="Q145" s="1">
        <f t="shared" si="13"/>
        <v>2.6107819013636558E-6</v>
      </c>
      <c r="R145" s="1">
        <f t="shared" si="14"/>
        <v>0.99995198640086935</v>
      </c>
      <c r="S145" s="1">
        <f t="shared" si="15"/>
        <v>0.99999948778447723</v>
      </c>
      <c r="T145" s="1">
        <f t="shared" si="17"/>
        <v>7.6647030584022063E-6</v>
      </c>
    </row>
    <row r="146" spans="15:20">
      <c r="O146" s="1">
        <f t="shared" si="16"/>
        <v>-3.8777555110220332</v>
      </c>
      <c r="P146" s="1">
        <f t="shared" si="12"/>
        <v>2.2765456697263064E-4</v>
      </c>
      <c r="Q146" s="1">
        <f t="shared" si="13"/>
        <v>3.1141763781978667E-6</v>
      </c>
      <c r="R146" s="1">
        <f t="shared" si="14"/>
        <v>0.99994432169349023</v>
      </c>
      <c r="S146" s="1">
        <f t="shared" si="15"/>
        <v>0.99999938478413009</v>
      </c>
      <c r="T146" s="1">
        <f t="shared" si="17"/>
        <v>8.8087359380905713E-6</v>
      </c>
    </row>
    <row r="147" spans="15:20">
      <c r="O147" s="1">
        <f t="shared" si="16"/>
        <v>-3.8416833667334562</v>
      </c>
      <c r="P147" s="1">
        <f t="shared" si="12"/>
        <v>2.6146870541766113E-4</v>
      </c>
      <c r="Q147" s="1">
        <f t="shared" si="13"/>
        <v>3.7097639907395411E-6</v>
      </c>
      <c r="R147" s="1">
        <f t="shared" si="14"/>
        <v>0.99993551295159211</v>
      </c>
      <c r="S147" s="1">
        <f t="shared" si="15"/>
        <v>0.99999926200679579</v>
      </c>
      <c r="T147" s="1">
        <f t="shared" si="17"/>
        <v>1.0110413943757582E-5</v>
      </c>
    </row>
    <row r="148" spans="15:20">
      <c r="O148" s="1">
        <f t="shared" si="16"/>
        <v>-3.8056112224448793</v>
      </c>
      <c r="P148" s="1">
        <f t="shared" si="12"/>
        <v>2.9991632345340838E-4</v>
      </c>
      <c r="Q148" s="1">
        <f t="shared" si="13"/>
        <v>4.4134663434924173E-6</v>
      </c>
      <c r="R148" s="1">
        <f t="shared" si="14"/>
        <v>0.99992540252944806</v>
      </c>
      <c r="S148" s="1">
        <f t="shared" si="15"/>
        <v>0.99999911584689616</v>
      </c>
      <c r="T148" s="1">
        <f t="shared" si="17"/>
        <v>1.1589411138787078E-5</v>
      </c>
    </row>
    <row r="149" spans="15:20">
      <c r="O149" s="1">
        <f t="shared" si="16"/>
        <v>-3.7695390781563023</v>
      </c>
      <c r="P149" s="1">
        <f t="shared" si="12"/>
        <v>3.435718141591221E-4</v>
      </c>
      <c r="Q149" s="1">
        <f t="shared" si="13"/>
        <v>5.2437722292085942E-6</v>
      </c>
      <c r="R149" s="1">
        <f t="shared" si="14"/>
        <v>0.99991381310705552</v>
      </c>
      <c r="S149" s="1">
        <f t="shared" si="15"/>
        <v>0.99999894207929851</v>
      </c>
      <c r="T149" s="1">
        <f t="shared" si="17"/>
        <v>1.3267554735814286E-5</v>
      </c>
    </row>
    <row r="150" spans="15:20">
      <c r="O150" s="1">
        <f t="shared" si="16"/>
        <v>-3.7334669338677253</v>
      </c>
      <c r="P150" s="1">
        <f t="shared" si="12"/>
        <v>3.9307189282398992E-4</v>
      </c>
      <c r="Q150" s="1">
        <f t="shared" si="13"/>
        <v>6.2221185555032263E-6</v>
      </c>
      <c r="R150" s="1">
        <f t="shared" si="14"/>
        <v>0.99990054553691499</v>
      </c>
      <c r="S150" s="1">
        <f t="shared" si="15"/>
        <v>0.99999873575998577</v>
      </c>
      <c r="T150" s="1">
        <f t="shared" si="17"/>
        <v>1.516901877795889E-5</v>
      </c>
    </row>
    <row r="151" spans="15:20">
      <c r="O151" s="1">
        <f t="shared" si="16"/>
        <v>-3.6973947895791484</v>
      </c>
      <c r="P151" s="1">
        <f t="shared" si="12"/>
        <v>4.4912113159747605E-4</v>
      </c>
      <c r="Q151" s="1">
        <f t="shared" si="13"/>
        <v>7.3733221114858044E-6</v>
      </c>
      <c r="R151" s="1">
        <f t="shared" si="14"/>
        <v>0.99988537649710418</v>
      </c>
      <c r="S151" s="1">
        <f t="shared" si="15"/>
        <v>0.99999849111208561</v>
      </c>
      <c r="T151" s="1">
        <f t="shared" si="17"/>
        <v>1.7320529718867512E-5</v>
      </c>
    </row>
    <row r="152" spans="15:20">
      <c r="O152" s="1">
        <f t="shared" si="16"/>
        <v>-3.6613226452905714</v>
      </c>
      <c r="P152" s="1">
        <f t="shared" si="12"/>
        <v>5.124978248315531E-4</v>
      </c>
      <c r="Q152" s="1">
        <f t="shared" si="13"/>
        <v>8.7260680298688179E-6</v>
      </c>
      <c r="R152" s="1">
        <f t="shared" si="14"/>
        <v>0.99986805593874151</v>
      </c>
      <c r="S152" s="1">
        <f t="shared" si="15"/>
        <v>0.9999982013953207</v>
      </c>
      <c r="T152" s="1">
        <f t="shared" si="17"/>
        <v>1.9751583909446874E-5</v>
      </c>
    </row>
    <row r="153" spans="15:20">
      <c r="O153" s="1">
        <f t="shared" si="16"/>
        <v>-3.6252505010019944</v>
      </c>
      <c r="P153" s="1">
        <f t="shared" si="12"/>
        <v>5.8406018396598672E-4</v>
      </c>
      <c r="Q153" s="1">
        <f t="shared" si="13"/>
        <v>1.0313461329282864E-5</v>
      </c>
      <c r="R153" s="1">
        <f t="shared" si="14"/>
        <v>0.99984830431592286</v>
      </c>
      <c r="S153" s="1">
        <f t="shared" si="15"/>
        <v>0.99999785875672109</v>
      </c>
      <c r="T153" s="1">
        <f t="shared" si="17"/>
        <v>2.2494676890565891E-5</v>
      </c>
    </row>
    <row r="154" spans="15:20">
      <c r="O154" s="1">
        <f t="shared" si="16"/>
        <v>-3.5891783567134175</v>
      </c>
      <c r="P154" s="1">
        <f t="shared" si="12"/>
        <v>6.6475285744890583E-4</v>
      </c>
      <c r="Q154" s="1">
        <f t="shared" si="13"/>
        <v>1.2173648476533368E-5</v>
      </c>
      <c r="R154" s="1">
        <f t="shared" si="14"/>
        <v>0.99982580958631384</v>
      </c>
      <c r="S154" s="1">
        <f t="shared" si="15"/>
        <v>0.99999745406020069</v>
      </c>
      <c r="T154" s="1">
        <f t="shared" si="17"/>
        <v>2.5585544256719967E-5</v>
      </c>
    </row>
    <row r="155" spans="15:20">
      <c r="O155" s="1">
        <f t="shared" si="16"/>
        <v>-3.5531062124248405</v>
      </c>
      <c r="P155" s="1">
        <f t="shared" si="12"/>
        <v>7.556137673973048E-4</v>
      </c>
      <c r="Q155" s="1">
        <f t="shared" si="13"/>
        <v>1.4350516486932007E-5</v>
      </c>
      <c r="R155" s="1">
        <f t="shared" si="14"/>
        <v>0.99980022397081081</v>
      </c>
      <c r="S155" s="1">
        <f t="shared" si="15"/>
        <v>0.99999697669233734</v>
      </c>
      <c r="T155" s="1">
        <f t="shared" si="17"/>
        <v>2.9063413713413468E-5</v>
      </c>
    </row>
    <row r="156" spans="15:20">
      <c r="O156" s="1">
        <f t="shared" si="16"/>
        <v>-3.5170340681362635</v>
      </c>
      <c r="P156" s="1">
        <f t="shared" si="12"/>
        <v>8.5778125047242867E-4</v>
      </c>
      <c r="Q156" s="1">
        <f t="shared" si="13"/>
        <v>1.689447767950719E-5</v>
      </c>
      <c r="R156" s="1">
        <f t="shared" si="14"/>
        <v>0.99977116046105752</v>
      </c>
      <c r="S156" s="1">
        <f t="shared" si="15"/>
        <v>0.99999641434141473</v>
      </c>
      <c r="T156" s="1">
        <f t="shared" si="17"/>
        <v>3.2971267786908736E-5</v>
      </c>
    </row>
    <row r="157" spans="15:20">
      <c r="O157" s="1">
        <f t="shared" si="16"/>
        <v>-3.4809619238476865</v>
      </c>
      <c r="P157" s="1">
        <f t="shared" si="12"/>
        <v>9.7250148576361766E-4</v>
      </c>
      <c r="Q157" s="1">
        <f t="shared" si="13"/>
        <v>1.9863348818864136E-5</v>
      </c>
      <c r="R157" s="1">
        <f t="shared" si="14"/>
        <v>0.99973818906413958</v>
      </c>
      <c r="S157" s="1">
        <f t="shared" si="15"/>
        <v>0.99999575274648278</v>
      </c>
      <c r="T157" s="1">
        <f t="shared" si="17"/>
        <v>3.7356116468732431E-5</v>
      </c>
    </row>
    <row r="158" spans="15:20">
      <c r="O158" s="1">
        <f t="shared" si="16"/>
        <v>-3.4448897795591096</v>
      </c>
      <c r="P158" s="1">
        <f t="shared" si="12"/>
        <v>1.1011361873368374E-3</v>
      </c>
      <c r="Q158" s="1">
        <f t="shared" si="13"/>
        <v>2.3323334001800084E-5</v>
      </c>
      <c r="R158" s="1">
        <f t="shared" si="14"/>
        <v>0.99970083277449007</v>
      </c>
      <c r="S158" s="1">
        <f t="shared" si="15"/>
        <v>0.99999497541286186</v>
      </c>
      <c r="T158" s="1">
        <f t="shared" si="17"/>
        <v>4.2269278879317749E-5</v>
      </c>
    </row>
    <row r="159" spans="15:20">
      <c r="O159" s="1">
        <f t="shared" si="16"/>
        <v>-3.4088176352705326</v>
      </c>
      <c r="P159" s="1">
        <f t="shared" si="12"/>
        <v>1.2451705335119879E-3</v>
      </c>
      <c r="Q159" s="1">
        <f t="shared" si="13"/>
        <v>2.7350121278494399E-5</v>
      </c>
      <c r="R159" s="1">
        <f t="shared" si="14"/>
        <v>0.99965856326394642</v>
      </c>
      <c r="S159" s="1">
        <f t="shared" si="15"/>
        <v>0.99999406329017249</v>
      </c>
      <c r="T159" s="1">
        <f t="shared" si="17"/>
        <v>4.7766672826648708E-5</v>
      </c>
    </row>
    <row r="160" spans="15:20">
      <c r="O160" s="1">
        <f t="shared" si="16"/>
        <v>-3.3727454909819556</v>
      </c>
      <c r="P160" s="1">
        <f t="shared" si="12"/>
        <v>1.4062212988937108E-3</v>
      </c>
      <c r="Q160" s="1">
        <f t="shared" si="13"/>
        <v>3.2030103628068437E-5</v>
      </c>
      <c r="R160" s="1">
        <f t="shared" si="14"/>
        <v>0.99961079628201244</v>
      </c>
      <c r="S160" s="1">
        <f t="shared" si="15"/>
        <v>0.99999299440859801</v>
      </c>
      <c r="T160" s="1">
        <f t="shared" si="17"/>
        <v>5.390911090413466E-5</v>
      </c>
    </row>
    <row r="161" spans="15:20">
      <c r="O161" s="1">
        <f t="shared" si="16"/>
        <v>-3.3366733466933787</v>
      </c>
      <c r="P161" s="1">
        <f t="shared" si="12"/>
        <v>1.5860451487088977E-3</v>
      </c>
      <c r="Q161" s="1">
        <f t="shared" si="13"/>
        <v>3.746173552817391E-5</v>
      </c>
      <c r="R161" s="1">
        <f t="shared" si="14"/>
        <v>0.99955688675972143</v>
      </c>
      <c r="S161" s="1">
        <f t="shared" si="15"/>
        <v>0.99999174346869224</v>
      </c>
      <c r="T161" s="1">
        <f t="shared" si="17"/>
        <v>6.0762601529741557E-5</v>
      </c>
    </row>
    <row r="162" spans="15:20">
      <c r="O162" s="1">
        <f t="shared" si="16"/>
        <v>-3.3006012024048017</v>
      </c>
      <c r="P162" s="1">
        <f t="shared" si="12"/>
        <v>1.7865470481229836E-3</v>
      </c>
      <c r="Q162" s="1">
        <f t="shared" si="13"/>
        <v>4.3757036958339297E-5</v>
      </c>
      <c r="R162" s="1">
        <f t="shared" si="14"/>
        <v>0.99949612361207829</v>
      </c>
      <c r="S162" s="1">
        <f t="shared" si="15"/>
        <v>0.9999902813796312</v>
      </c>
      <c r="T162" s="1">
        <f t="shared" si="17"/>
        <v>6.8398653069757457E-5</v>
      </c>
    </row>
    <row r="163" spans="15:20">
      <c r="O163" s="1">
        <f t="shared" si="16"/>
        <v>-3.2645290581162247</v>
      </c>
      <c r="P163" s="1">
        <f t="shared" si="12"/>
        <v>2.0097887319481486E-3</v>
      </c>
      <c r="Q163" s="1">
        <f t="shared" si="13"/>
        <v>5.1043257245990987E-5</v>
      </c>
      <c r="R163" s="1">
        <f t="shared" si="14"/>
        <v>0.99942772423589443</v>
      </c>
      <c r="S163" s="1">
        <f t="shared" si="15"/>
        <v>0.99998857474036584</v>
      </c>
      <c r="T163" s="1">
        <f t="shared" si="17"/>
        <v>7.6894578915014789E-5</v>
      </c>
    </row>
    <row r="164" spans="15:20">
      <c r="O164" s="1">
        <f t="shared" si="16"/>
        <v>-3.2284569138276478</v>
      </c>
      <c r="P164" s="1">
        <f t="shared" si="12"/>
        <v>2.2579971725602502E-3</v>
      </c>
      <c r="Q164" s="1">
        <f t="shared" si="13"/>
        <v>5.9464711689785194E-5</v>
      </c>
      <c r="R164" s="1">
        <f t="shared" si="14"/>
        <v>0.99935082870193681</v>
      </c>
      <c r="S164" s="1">
        <f t="shared" si="15"/>
        <v>0.99998658525768169</v>
      </c>
      <c r="T164" s="1">
        <f t="shared" si="17"/>
        <v>8.6333801097884536E-5</v>
      </c>
    </row>
    <row r="165" spans="15:20">
      <c r="O165" s="1">
        <f t="shared" si="16"/>
        <v>-3.1923847695390708</v>
      </c>
      <c r="P165" s="1">
        <f t="shared" si="12"/>
        <v>2.5335729759584534E-3</v>
      </c>
      <c r="Q165" s="1">
        <f t="shared" si="13"/>
        <v>6.9184804363066056E-5</v>
      </c>
      <c r="R165" s="1">
        <f t="shared" si="14"/>
        <v>0.99926449364269332</v>
      </c>
      <c r="S165" s="1">
        <f t="shared" si="15"/>
        <v>0.99998426909468852</v>
      </c>
      <c r="T165" s="1">
        <f t="shared" si="17"/>
        <v>9.6806149736081167E-5</v>
      </c>
    </row>
    <row r="166" spans="15:20">
      <c r="O166" s="1">
        <f t="shared" si="16"/>
        <v>-3.1563126252504938</v>
      </c>
      <c r="P166" s="1">
        <f t="shared" si="12"/>
        <v>2.8390986277934105E-3</v>
      </c>
      <c r="Q166" s="1">
        <f t="shared" si="13"/>
        <v>8.0388250895198419E-5</v>
      </c>
      <c r="R166" s="1">
        <f t="shared" si="14"/>
        <v>0.99916768583973348</v>
      </c>
      <c r="S166" s="1">
        <f t="shared" si="15"/>
        <v>0.99998157614277994</v>
      </c>
      <c r="T166" s="1">
        <f t="shared" si="17"/>
        <v>1.0840815529117373E-4</v>
      </c>
    </row>
    <row r="167" spans="15:20">
      <c r="O167" s="1">
        <f t="shared" si="16"/>
        <v>-3.1202404809619169</v>
      </c>
      <c r="P167" s="1">
        <f t="shared" si="12"/>
        <v>3.177346502927946E-3</v>
      </c>
      <c r="Q167" s="1">
        <f t="shared" si="13"/>
        <v>9.3283515332981116E-5</v>
      </c>
      <c r="R167" s="1">
        <f t="shared" si="14"/>
        <v>0.99905927551761009</v>
      </c>
      <c r="S167" s="1">
        <f t="shared" si="15"/>
        <v>0.99997844920959289</v>
      </c>
      <c r="T167" s="1">
        <f t="shared" si="17"/>
        <v>1.212433303200455E-4</v>
      </c>
    </row>
    <row r="168" spans="15:20">
      <c r="O168" s="1">
        <f t="shared" si="16"/>
        <v>-3.0841683366733399</v>
      </c>
      <c r="P168" s="1">
        <f t="shared" si="12"/>
        <v>3.5512865437618592E-3</v>
      </c>
      <c r="Q168" s="1">
        <f t="shared" si="13"/>
        <v>1.0810547537943396E-4</v>
      </c>
      <c r="R168" s="1">
        <f t="shared" si="14"/>
        <v>0.99893802935451437</v>
      </c>
      <c r="S168" s="1">
        <f t="shared" si="15"/>
        <v>0.99997482311498942</v>
      </c>
      <c r="T168" s="1">
        <f t="shared" si="17"/>
        <v>1.3542243707936896E-4</v>
      </c>
    </row>
    <row r="169" spans="15:20">
      <c r="O169" s="1">
        <f t="shared" si="16"/>
        <v>-3.0480961923847629</v>
      </c>
      <c r="P169" s="1">
        <f t="shared" si="12"/>
        <v>3.9640935042438387E-3</v>
      </c>
      <c r="Q169" s="1">
        <f t="shared" si="13"/>
        <v>1.2511833037256027E-4</v>
      </c>
      <c r="R169" s="1">
        <f t="shared" si="14"/>
        <v>0.9988026032234707</v>
      </c>
      <c r="S169" s="1">
        <f t="shared" si="15"/>
        <v>0.99997062368656187</v>
      </c>
      <c r="T169" s="1">
        <f t="shared" si="17"/>
        <v>1.510637370455175E-4</v>
      </c>
    </row>
    <row r="170" spans="15:20">
      <c r="O170" s="1">
        <f t="shared" si="16"/>
        <v>-3.012024048096186</v>
      </c>
      <c r="P170" s="1">
        <f t="shared" si="12"/>
        <v>4.4191536483136366E-3</v>
      </c>
      <c r="Q170" s="1">
        <f t="shared" si="13"/>
        <v>1.4461876628032143E-4</v>
      </c>
      <c r="R170" s="1">
        <f t="shared" si="14"/>
        <v>0.9986515346817153</v>
      </c>
      <c r="S170" s="1">
        <f t="shared" si="15"/>
        <v>0.99996576664564851</v>
      </c>
      <c r="T170" s="1">
        <f t="shared" si="17"/>
        <v>1.6829321808842297E-4</v>
      </c>
    </row>
    <row r="171" spans="15:20">
      <c r="O171" s="1">
        <f t="shared" si="16"/>
        <v>-2.975951903807609</v>
      </c>
      <c r="P171" s="1">
        <f t="shared" si="12"/>
        <v>4.920070783583301E-3</v>
      </c>
      <c r="Q171" s="1">
        <f t="shared" si="13"/>
        <v>1.6693939172664015E-4</v>
      </c>
      <c r="R171" s="1">
        <f t="shared" si="14"/>
        <v>0.99848323523006932</v>
      </c>
      <c r="S171" s="1">
        <f t="shared" si="15"/>
        <v>0.99996015637433389</v>
      </c>
      <c r="T171" s="1">
        <f t="shared" si="17"/>
        <v>1.8724479475591176E-4</v>
      </c>
    </row>
    <row r="172" spans="15:20">
      <c r="O172" s="1">
        <f t="shared" si="16"/>
        <v>-2.939879759519032</v>
      </c>
      <c r="P172" s="1">
        <f t="shared" si="12"/>
        <v>5.4706715035036223E-3</v>
      </c>
      <c r="Q172" s="1">
        <f t="shared" si="13"/>
        <v>1.9245245860223349E-4</v>
      </c>
      <c r="R172" s="1">
        <f t="shared" si="14"/>
        <v>0.998295982368547</v>
      </c>
      <c r="S172" s="1">
        <f t="shared" si="15"/>
        <v>0.99995368455341227</v>
      </c>
      <c r="T172" s="1">
        <f t="shared" si="17"/>
        <v>2.0806047682873428E-4</v>
      </c>
    </row>
    <row r="173" spans="15:20">
      <c r="O173" s="1">
        <f t="shared" si="16"/>
        <v>-2.9038076152304551</v>
      </c>
      <c r="P173" s="1">
        <f t="shared" si="12"/>
        <v>6.0750095042082343E-3</v>
      </c>
      <c r="Q173" s="1">
        <f t="shared" si="13"/>
        <v>2.2157388012773957E-4</v>
      </c>
      <c r="R173" s="1">
        <f t="shared" si="14"/>
        <v>0.998087911479145</v>
      </c>
      <c r="S173" s="1">
        <f t="shared" si="15"/>
        <v>0.99994622866081195</v>
      </c>
      <c r="T173" s="1">
        <f t="shared" si="17"/>
        <v>2.3089050104470454E-4</v>
      </c>
    </row>
    <row r="174" spans="15:20">
      <c r="O174" s="1">
        <f t="shared" si="16"/>
        <v>-2.8677354709418781</v>
      </c>
      <c r="P174" s="1">
        <f t="shared" si="12"/>
        <v>6.7373688358278979E-3</v>
      </c>
      <c r="Q174" s="1">
        <f t="shared" si="13"/>
        <v>2.5476755829842885E-4</v>
      </c>
      <c r="R174" s="1">
        <f t="shared" si="14"/>
        <v>0.9978570075717017</v>
      </c>
      <c r="S174" s="1">
        <f t="shared" si="15"/>
        <v>0.99993765031953441</v>
      </c>
      <c r="T174" s="1">
        <f t="shared" si="17"/>
        <v>2.5589342064508862E-4</v>
      </c>
    </row>
    <row r="175" spans="15:20">
      <c r="O175" s="1">
        <f t="shared" si="16"/>
        <v>-2.8316633266533011</v>
      </c>
      <c r="P175" s="1">
        <f t="shared" si="12"/>
        <v>7.4622659424746288E-3</v>
      </c>
      <c r="Q175" s="1">
        <f t="shared" si="13"/>
        <v>2.9255003142262013E-4</v>
      </c>
      <c r="R175" s="1">
        <f t="shared" si="14"/>
        <v>0.99760109693387555</v>
      </c>
      <c r="S175" s="1">
        <f t="shared" si="15"/>
        <v>0.99992779348375016</v>
      </c>
      <c r="T175" s="1">
        <f t="shared" si="17"/>
        <v>2.8323614717551193E-4</v>
      </c>
    </row>
    <row r="176" spans="15:20">
      <c r="O176" s="1">
        <f t="shared" si="16"/>
        <v>-2.7955911823647241</v>
      </c>
      <c r="P176" s="1">
        <f t="shared" si="12"/>
        <v>8.2544503404699508E-3</v>
      </c>
      <c r="Q176" s="1">
        <f t="shared" si="13"/>
        <v>3.3549545094237919E-4</v>
      </c>
      <c r="R176" s="1">
        <f t="shared" si="14"/>
        <v>0.9973178387316407</v>
      </c>
      <c r="S176" s="1">
        <f t="shared" si="15"/>
        <v>0.99991648245133324</v>
      </c>
      <c r="T176" s="1">
        <f t="shared" si="17"/>
        <v>3.1309393879885015E-4</v>
      </c>
    </row>
    <row r="177" spans="15:20">
      <c r="O177" s="1">
        <f t="shared" si="16"/>
        <v>-2.7595190380761472</v>
      </c>
      <c r="P177" s="1">
        <f t="shared" si="12"/>
        <v>9.1189037808961735E-3</v>
      </c>
      <c r="Q177" s="1">
        <f t="shared" si="13"/>
        <v>3.8424089486787494E-4</v>
      </c>
      <c r="R177" s="1">
        <f t="shared" si="14"/>
        <v>0.99700471661218648</v>
      </c>
      <c r="S177" s="1">
        <f t="shared" si="15"/>
        <v>0.99990351969081981</v>
      </c>
      <c r="T177" s="1">
        <f t="shared" si="17"/>
        <v>3.4565032922444201E-4</v>
      </c>
    </row>
    <row r="178" spans="15:20">
      <c r="O178" s="1">
        <f t="shared" si="16"/>
        <v>-2.7234468937875702</v>
      </c>
      <c r="P178" s="1">
        <f t="shared" si="12"/>
        <v>1.0060837740352992E-2</v>
      </c>
      <c r="Q178" s="1">
        <f t="shared" si="13"/>
        <v>4.3949202293924641E-4</v>
      </c>
      <c r="R178" s="1">
        <f t="shared" si="14"/>
        <v>0.99665903036670755</v>
      </c>
      <c r="S178" s="1">
        <f t="shared" si="15"/>
        <v>0.99988868347054749</v>
      </c>
      <c r="T178" s="1">
        <f t="shared" si="17"/>
        <v>3.810969912672241E-4</v>
      </c>
    </row>
    <row r="179" spans="15:20">
      <c r="O179" s="1">
        <f t="shared" si="16"/>
        <v>-2.6873747494989932</v>
      </c>
      <c r="P179" s="1">
        <f t="shared" si="12"/>
        <v>1.1085689083069405E-2</v>
      </c>
      <c r="Q179" s="1">
        <f t="shared" si="13"/>
        <v>5.0202907602628561E-4</v>
      </c>
      <c r="R179" s="1">
        <f t="shared" si="14"/>
        <v>0.99627788771621795</v>
      </c>
      <c r="S179" s="1">
        <f t="shared" si="15"/>
        <v>0.99987172527759505</v>
      </c>
      <c r="T179" s="1">
        <f t="shared" si="17"/>
        <v>4.1963352899731604E-4</v>
      </c>
    </row>
    <row r="180" spans="15:20">
      <c r="O180" s="1">
        <f t="shared" si="16"/>
        <v>-2.6513026052104163</v>
      </c>
      <c r="P180" s="1">
        <f t="shared" si="12"/>
        <v>1.2199113738420199E-2</v>
      </c>
      <c r="Q180" s="1">
        <f t="shared" si="13"/>
        <v>5.7271321926272969E-4</v>
      </c>
      <c r="R180" s="1">
        <f t="shared" si="14"/>
        <v>0.99585819628917072</v>
      </c>
      <c r="S180" s="1">
        <f t="shared" si="15"/>
        <v>0.99985236701410596</v>
      </c>
      <c r="T180" s="1">
        <f t="shared" si="17"/>
        <v>4.6146719245237941E-4</v>
      </c>
    </row>
    <row r="181" spans="15:20">
      <c r="O181" s="1">
        <f t="shared" si="16"/>
        <v>-2.6152304609218393</v>
      </c>
      <c r="P181" s="1">
        <f t="shared" si="12"/>
        <v>1.3406978240586039E-2</v>
      </c>
      <c r="Q181" s="1">
        <f t="shared" si="13"/>
        <v>6.5249322496662451E-4</v>
      </c>
      <c r="R181" s="1">
        <f t="shared" si="14"/>
        <v>0.99539665586524684</v>
      </c>
      <c r="S181" s="1">
        <f t="shared" si="15"/>
        <v>0.99983029795865419</v>
      </c>
      <c r="T181" s="1">
        <f t="shared" si="17"/>
        <v>5.0681250895519303E-4</v>
      </c>
    </row>
    <row r="182" spans="15:20">
      <c r="O182" s="1">
        <f t="shared" si="16"/>
        <v>-2.5791583166332623</v>
      </c>
      <c r="P182" s="1">
        <f t="shared" si="12"/>
        <v>1.4715348981730851E-2</v>
      </c>
      <c r="Q182" s="1">
        <f t="shared" si="13"/>
        <v>7.4241248750220627E-4</v>
      </c>
      <c r="R182" s="1">
        <f t="shared" si="14"/>
        <v>0.99488975096512788</v>
      </c>
      <c r="S182" s="1">
        <f t="shared" si="15"/>
        <v>0.99980517148052739</v>
      </c>
      <c r="T182" s="1">
        <f t="shared" si="17"/>
        <v>5.5589082521803157E-4</v>
      </c>
    </row>
    <row r="183" spans="15:20">
      <c r="O183" s="1">
        <f t="shared" si="16"/>
        <v>-2.5430861723446854</v>
      </c>
      <c r="P183" s="1">
        <f t="shared" si="12"/>
        <v>1.6130479036792454E-2</v>
      </c>
      <c r="Q183" s="1">
        <f t="shared" si="13"/>
        <v>8.4361635787670738E-4</v>
      </c>
      <c r="R183" s="1">
        <f t="shared" si="14"/>
        <v>0.99433374387131368</v>
      </c>
      <c r="S183" s="1">
        <f t="shared" si="15"/>
        <v>0.99977660149515724</v>
      </c>
      <c r="T183" s="1">
        <f t="shared" si="17"/>
        <v>6.089297546266921E-4</v>
      </c>
    </row>
    <row r="184" spans="15:20">
      <c r="O184" s="1">
        <f t="shared" si="16"/>
        <v>-2.5070140280561084</v>
      </c>
      <c r="P184" s="1">
        <f t="shared" si="12"/>
        <v>1.7658792426919596E-2</v>
      </c>
      <c r="Q184" s="1">
        <f t="shared" si="13"/>
        <v>9.5735978102649952E-4</v>
      </c>
      <c r="R184" s="1">
        <f t="shared" si="14"/>
        <v>0.99372466817001148</v>
      </c>
      <c r="S184" s="1">
        <f t="shared" si="15"/>
        <v>0.99974415864945743</v>
      </c>
      <c r="T184" s="1">
        <f t="shared" si="17"/>
        <v>6.6616252439114843E-4</v>
      </c>
    </row>
    <row r="185" spans="15:20">
      <c r="O185" s="1">
        <f t="shared" si="16"/>
        <v>-2.4709418837675314</v>
      </c>
      <c r="P185" s="1">
        <f t="shared" si="12"/>
        <v>1.9306865699854393E-2</v>
      </c>
      <c r="Q185" s="1">
        <f t="shared" si="13"/>
        <v>1.0850152134252091E-3</v>
      </c>
      <c r="R185" s="1">
        <f t="shared" si="14"/>
        <v>0.99305832290872043</v>
      </c>
      <c r="S185" s="1">
        <f t="shared" si="15"/>
        <v>0.99970736622653711</v>
      </c>
      <c r="T185" s="1">
        <f t="shared" si="17"/>
        <v>7.2782721761383527E-4</v>
      </c>
    </row>
    <row r="186" spans="15:20">
      <c r="O186" s="1">
        <f t="shared" si="16"/>
        <v>-2.4348697394789545</v>
      </c>
      <c r="P186" s="1">
        <f t="shared" si="12"/>
        <v>2.1081406719242385E-2</v>
      </c>
      <c r="Q186" s="1">
        <f t="shared" si="13"/>
        <v>1.228080792841876E-3</v>
      </c>
      <c r="R186" s="1">
        <f t="shared" si="14"/>
        <v>0.99233026746829089</v>
      </c>
      <c r="S186" s="1">
        <f t="shared" si="15"/>
        <v>0.99966569576016706</v>
      </c>
      <c r="T186" s="1">
        <f t="shared" si="17"/>
        <v>7.941659057964153E-4</v>
      </c>
    </row>
    <row r="187" spans="15:20">
      <c r="O187" s="1">
        <f t="shared" si="16"/>
        <v>-2.3987975951903775</v>
      </c>
      <c r="P187" s="1">
        <f t="shared" si="12"/>
        <v>2.298923057102269E-2</v>
      </c>
      <c r="Q187" s="1">
        <f t="shared" si="13"/>
        <v>1.3881887257969406E-3</v>
      </c>
      <c r="R187" s="1">
        <f t="shared" si="14"/>
        <v>0.99153581725184503</v>
      </c>
      <c r="S187" s="1">
        <f t="shared" si="15"/>
        <v>0.99961856235050495</v>
      </c>
      <c r="T187" s="1">
        <f t="shared" si="17"/>
        <v>8.6542366784478927E-4</v>
      </c>
    </row>
    <row r="188" spans="15:20">
      <c r="O188" s="1">
        <f t="shared" si="16"/>
        <v>-2.3627254509018005</v>
      </c>
      <c r="P188" s="1">
        <f t="shared" si="12"/>
        <v>2.503723251374573E-2</v>
      </c>
      <c r="Q188" s="1">
        <f t="shared" si="13"/>
        <v>1.5671138515220369E-3</v>
      </c>
      <c r="R188" s="1">
        <f t="shared" si="14"/>
        <v>0.99067004029593198</v>
      </c>
      <c r="S188" s="1">
        <f t="shared" si="15"/>
        <v>0.99956531967395046</v>
      </c>
      <c r="T188" s="1">
        <f t="shared" si="17"/>
        <v>9.4184749227670757E-4</v>
      </c>
    </row>
    <row r="189" spans="15:20">
      <c r="O189" s="1">
        <f t="shared" si="16"/>
        <v>-2.3266533066132236</v>
      </c>
      <c r="P189" s="1">
        <f t="shared" si="12"/>
        <v>2.7232357920895945E-2</v>
      </c>
      <c r="Q189" s="1">
        <f t="shared" si="13"/>
        <v>1.766782334049186E-3</v>
      </c>
      <c r="R189" s="1">
        <f t="shared" si="14"/>
        <v>0.98972775491155496</v>
      </c>
      <c r="S189" s="1">
        <f t="shared" si="15"/>
        <v>0.99950525468161111</v>
      </c>
      <c r="T189" s="1">
        <f t="shared" si="17"/>
        <v>1.0236850600758407E-3</v>
      </c>
    </row>
    <row r="190" spans="15:20">
      <c r="O190" s="1">
        <f t="shared" si="16"/>
        <v>-2.2905811623246466</v>
      </c>
      <c r="P190" s="1">
        <f t="shared" si="12"/>
        <v>2.9581569187040101E-2</v>
      </c>
      <c r="Q190" s="1">
        <f t="shared" si="13"/>
        <v>1.9892804264679859E-3</v>
      </c>
      <c r="R190" s="1">
        <f t="shared" si="14"/>
        <v>0.98870352846415532</v>
      </c>
      <c r="S190" s="1">
        <f t="shared" si="15"/>
        <v>0.99943758198274535</v>
      </c>
      <c r="T190" s="1">
        <f t="shared" si="17"/>
        <v>1.1111834064555627E-3</v>
      </c>
    </row>
    <row r="191" spans="15:20">
      <c r="O191" s="1">
        <f t="shared" si="16"/>
        <v>-2.2545090180360696</v>
      </c>
      <c r="P191" s="1">
        <f t="shared" si="12"/>
        <v>3.2091809595813495E-2</v>
      </c>
      <c r="Q191" s="1">
        <f t="shared" si="13"/>
        <v>2.2368632434374989E-3</v>
      </c>
      <c r="R191" s="1">
        <f t="shared" si="14"/>
        <v>0.98759167740219689</v>
      </c>
      <c r="S191" s="1">
        <f t="shared" si="15"/>
        <v>0.99936143791170584</v>
      </c>
      <c r="T191" s="1">
        <f t="shared" si="17"/>
        <v>1.2045874607361829E-3</v>
      </c>
    </row>
    <row r="192" spans="15:20">
      <c r="O192" s="1">
        <f t="shared" si="16"/>
        <v>-2.2184368737474927</v>
      </c>
      <c r="P192" s="1">
        <f t="shared" si="12"/>
        <v>3.4769964176303625E-2</v>
      </c>
      <c r="Q192" s="1">
        <f t="shared" si="13"/>
        <v>2.5119634697753066E-3</v>
      </c>
      <c r="R192" s="1">
        <f t="shared" si="14"/>
        <v>0.98638626864355061</v>
      </c>
      <c r="S192" s="1">
        <f t="shared" si="15"/>
        <v>0.99927587427936337</v>
      </c>
      <c r="T192" s="1">
        <f t="shared" si="17"/>
        <v>1.3041384645488055E-3</v>
      </c>
    </row>
    <row r="193" spans="15:20">
      <c r="O193" s="1">
        <f t="shared" si="16"/>
        <v>-2.1823647294589157</v>
      </c>
      <c r="P193" s="1">
        <f t="shared" si="12"/>
        <v>3.7622817605149475E-2</v>
      </c>
      <c r="Q193" s="1">
        <f t="shared" si="13"/>
        <v>2.8171999244327641E-3</v>
      </c>
      <c r="R193" s="1">
        <f t="shared" si="14"/>
        <v>0.985081122427378</v>
      </c>
      <c r="S193" s="1">
        <f t="shared" si="15"/>
        <v>0.99917985181274571</v>
      </c>
      <c r="T193" s="1">
        <f t="shared" si="17"/>
        <v>1.4100722697001529E-3</v>
      </c>
    </row>
    <row r="194" spans="15:20">
      <c r="O194" s="1">
        <f t="shared" si="16"/>
        <v>-2.1462925851703387</v>
      </c>
      <c r="P194" s="1">
        <f t="shared" si="12"/>
        <v>4.0657009244467884E-2</v>
      </c>
      <c r="Q194" s="1">
        <f t="shared" si="13"/>
        <v>3.155385890478246E-3</v>
      </c>
      <c r="R194" s="1">
        <f t="shared" si="14"/>
        <v>0.98366981673655685</v>
      </c>
      <c r="S194" s="1">
        <f t="shared" si="15"/>
        <v>0.99907223328969386</v>
      </c>
      <c r="T194" s="1">
        <f t="shared" si="17"/>
        <v>1.5226175182381705E-3</v>
      </c>
    </row>
    <row r="195" spans="15:20">
      <c r="O195" s="1">
        <f t="shared" si="16"/>
        <v>-2.1102204408817617</v>
      </c>
      <c r="P195" s="1">
        <f t="shared" si="12"/>
        <v>4.3878985440318909E-2</v>
      </c>
      <c r="Q195" s="1">
        <f t="shared" si="13"/>
        <v>3.5295371129355074E-3</v>
      </c>
      <c r="R195" s="1">
        <f t="shared" si="14"/>
        <v>0.98214569339182201</v>
      </c>
      <c r="S195" s="1">
        <f t="shared" si="15"/>
        <v>0.9989517763787209</v>
      </c>
      <c r="T195" s="1">
        <f t="shared" si="17"/>
        <v>1.641993708545466E-3</v>
      </c>
    </row>
    <row r="196" spans="15:20">
      <c r="O196" s="1">
        <f t="shared" si="16"/>
        <v>-2.0741482965931848</v>
      </c>
      <c r="P196" s="1">
        <f t="shared" ref="P196:P259" si="18">_xlfn.NORM.DIST(O196,mucontrol,sdcontrol,FALSE)</f>
        <v>4.7294949242562591E-2</v>
      </c>
      <c r="Q196" s="1">
        <f t="shared" ref="Q196:Q259" si="19">_xlfn.NORM.DIST(O196,mucase,sdcase,FALSE)</f>
        <v>3.9428793575613953E-3</v>
      </c>
      <c r="R196" s="1">
        <f t="shared" ref="R196:R259" si="20">1-_xlfn.NORM.DIST(O196,mucontrol,sdcontrol,TRUE)</f>
        <v>0.98050186591365107</v>
      </c>
      <c r="S196" s="1">
        <f t="shared" ref="S196:S259" si="21">1-_xlfn.NORM.DIST(O196,mucase,sdcase,TRUE)</f>
        <v>0.99881712619795526</v>
      </c>
      <c r="T196" s="1">
        <f t="shared" si="17"/>
        <v>1.7684091526701761E-3</v>
      </c>
    </row>
    <row r="197" spans="15:20">
      <c r="O197" s="1">
        <f t="shared" ref="O197:O260" si="22">O196+tstep</f>
        <v>-2.0380761523046078</v>
      </c>
      <c r="P197" s="1">
        <f t="shared" si="18"/>
        <v>5.0910807744333951E-2</v>
      </c>
      <c r="Q197" s="1">
        <f t="shared" si="19"/>
        <v>4.3988554150066151E-3</v>
      </c>
      <c r="R197" s="1">
        <f t="shared" si="20"/>
        <v>0.97873122924144718</v>
      </c>
      <c r="S197" s="1">
        <f t="shared" si="21"/>
        <v>0.99866680761106608</v>
      </c>
      <c r="T197" s="1">
        <f t="shared" ref="T197:T260" si="23">(R197-R198)*(S198+S197)/2</f>
        <v>1.9020588315444109E-3</v>
      </c>
    </row>
    <row r="198" spans="15:20">
      <c r="O198" s="1">
        <f t="shared" si="22"/>
        <v>-2.0020040080160308</v>
      </c>
      <c r="P198" s="1">
        <f t="shared" si="18"/>
        <v>5.4732117277610515E-2</v>
      </c>
      <c r="Q198" s="1">
        <f t="shared" si="19"/>
        <v>4.9011314264076926E-3</v>
      </c>
      <c r="R198" s="1">
        <f t="shared" si="20"/>
        <v>0.97682647139173773</v>
      </c>
      <c r="S198" s="1">
        <f t="shared" si="21"/>
        <v>0.99849921728238755</v>
      </c>
      <c r="T198" s="1">
        <f t="shared" si="23"/>
        <v>2.043122156269428E-3</v>
      </c>
    </row>
    <row r="199" spans="15:20">
      <c r="O199" s="1">
        <f t="shared" si="22"/>
        <v>-1.9659318637274537</v>
      </c>
      <c r="P199" s="1">
        <f t="shared" si="18"/>
        <v>5.8764026740082992E-2</v>
      </c>
      <c r="Q199" s="1">
        <f t="shared" si="19"/>
        <v>5.4536023984417962E-3</v>
      </c>
      <c r="R199" s="1">
        <f t="shared" si="20"/>
        <v>0.97478008712787445</v>
      </c>
      <c r="S199" s="1">
        <f t="shared" si="21"/>
        <v>0.9983126155180756</v>
      </c>
      <c r="T199" s="1">
        <f t="shared" si="23"/>
        <v>2.1917606452128303E-3</v>
      </c>
    </row>
    <row r="200" spans="15:20">
      <c r="O200" s="1">
        <f t="shared" si="22"/>
        <v>-1.9298597194388765</v>
      </c>
      <c r="P200" s="1">
        <f t="shared" si="18"/>
        <v>6.3011219367328258E-2</v>
      </c>
      <c r="Q200" s="1">
        <f t="shared" si="19"/>
        <v>6.0603967683825486E-3</v>
      </c>
      <c r="R200" s="1">
        <f t="shared" si="20"/>
        <v>0.97258439370309924</v>
      </c>
      <c r="S200" s="1">
        <f t="shared" si="21"/>
        <v>0.99810511792502932</v>
      </c>
      <c r="T200" s="1">
        <f t="shared" si="23"/>
        <v>2.3481155283051804E-3</v>
      </c>
    </row>
    <row r="201" spans="15:20">
      <c r="O201" s="1">
        <f t="shared" si="22"/>
        <v>-1.8937875751502993</v>
      </c>
      <c r="P201" s="1">
        <f t="shared" si="18"/>
        <v>6.7477853302664856E-2</v>
      </c>
      <c r="Q201" s="1">
        <f t="shared" si="19"/>
        <v>6.725879872879279E-3</v>
      </c>
      <c r="R201" s="1">
        <f t="shared" si="20"/>
        <v>0.97023154872681228</v>
      </c>
      <c r="S201" s="1">
        <f t="shared" si="21"/>
        <v>0.9978746869244649</v>
      </c>
      <c r="T201" s="1">
        <f t="shared" si="23"/>
        <v>2.512305291576619E-3</v>
      </c>
    </row>
    <row r="202" spans="15:20">
      <c r="O202" s="1">
        <f t="shared" si="22"/>
        <v>-1.8577154308617221</v>
      </c>
      <c r="P202" s="1">
        <f t="shared" si="18"/>
        <v>7.2167501354544472E-2</v>
      </c>
      <c r="Q202" s="1">
        <f t="shared" si="19"/>
        <v>7.4546561682064874E-3</v>
      </c>
      <c r="R202" s="1">
        <f t="shared" si="20"/>
        <v>0.96771357019049475</v>
      </c>
      <c r="S202" s="1">
        <f t="shared" si="21"/>
        <v>0.99761912316241508</v>
      </c>
      <c r="T202" s="1">
        <f t="shared" si="23"/>
        <v>2.6844231766775029E-3</v>
      </c>
    </row>
    <row r="203" spans="15:20">
      <c r="O203" s="1">
        <f t="shared" si="22"/>
        <v>-1.8216432865731449</v>
      </c>
      <c r="P203" s="1">
        <f t="shared" si="18"/>
        <v>7.7083090367385323E-2</v>
      </c>
      <c r="Q203" s="1">
        <f t="shared" si="19"/>
        <v>8.2515700447639249E-3</v>
      </c>
      <c r="R203" s="1">
        <f t="shared" si="20"/>
        <v>0.9650223586750154</v>
      </c>
      <c r="S203" s="1">
        <f t="shared" si="21"/>
        <v>0.99733605686501547</v>
      </c>
      <c r="T203" s="1">
        <f t="shared" si="23"/>
        <v>2.864534651822289E-3</v>
      </c>
    </row>
    <row r="204" spans="15:20">
      <c r="O204" s="1">
        <f t="shared" si="22"/>
        <v>-1.7855711422845677</v>
      </c>
      <c r="P204" s="1">
        <f t="shared" si="18"/>
        <v>8.22268406658411E-2</v>
      </c>
      <c r="Q204" s="1">
        <f t="shared" si="19"/>
        <v>9.121705074825669E-3</v>
      </c>
      <c r="R204" s="1">
        <f t="shared" si="20"/>
        <v>0.96214972174506908</v>
      </c>
      <c r="S204" s="1">
        <f t="shared" si="21"/>
        <v>0.99702293919217955</v>
      </c>
      <c r="T204" s="1">
        <f t="shared" si="23"/>
        <v>3.0526748723014659E-3</v>
      </c>
    </row>
    <row r="205" spans="15:20">
      <c r="O205" s="1">
        <f t="shared" si="22"/>
        <v>-1.7494989979959905</v>
      </c>
      <c r="P205" s="1">
        <f t="shared" si="18"/>
        <v>8.7600206064074301E-2</v>
      </c>
      <c r="Q205" s="1">
        <f t="shared" si="19"/>
        <v>1.0070381530116884E-2</v>
      </c>
      <c r="R205" s="1">
        <f t="shared" si="20"/>
        <v>0.95908740051932218</v>
      </c>
      <c r="S205" s="1">
        <f t="shared" si="21"/>
        <v>0.99667703364912053</v>
      </c>
      <c r="T205" s="1">
        <f t="shared" si="23"/>
        <v>3.2488461503807626E-3</v>
      </c>
    </row>
    <row r="206" spans="15:20">
      <c r="O206" s="1">
        <f t="shared" si="22"/>
        <v>-1.7134268537074133</v>
      </c>
      <c r="P206" s="1">
        <f t="shared" si="18"/>
        <v>9.3203814960105769E-2</v>
      </c>
      <c r="Q206" s="1">
        <f t="shared" si="19"/>
        <v>1.1103152004916845E-2</v>
      </c>
      <c r="R206" s="1">
        <f t="shared" si="20"/>
        <v>0.95582709838658408</v>
      </c>
      <c r="S206" s="1">
        <f t="shared" si="21"/>
        <v>0.99629540762109559</v>
      </c>
      <c r="T206" s="1">
        <f t="shared" si="23"/>
        <v>3.4530154560423257E-3</v>
      </c>
    </row>
    <row r="207" spans="15:20">
      <c r="O207" s="1">
        <f t="shared" si="22"/>
        <v>-1.6773547094188361</v>
      </c>
      <c r="P207" s="1">
        <f t="shared" si="18"/>
        <v>9.9037413060192675E-2</v>
      </c>
      <c r="Q207" s="1">
        <f t="shared" si="19"/>
        <v>1.2225794981224437E-2</v>
      </c>
      <c r="R207" s="1">
        <f t="shared" si="20"/>
        <v>0.95236051181910464</v>
      </c>
      <c r="S207" s="1">
        <f t="shared" si="21"/>
        <v>0.99587492410266232</v>
      </c>
      <c r="T207" s="1">
        <f t="shared" si="23"/>
        <v>3.6651119716001072E-3</v>
      </c>
    </row>
    <row r="208" spans="15:20">
      <c r="O208" s="1">
        <f t="shared" si="22"/>
        <v>-1.6412825651302589</v>
      </c>
      <c r="P208" s="1">
        <f t="shared" si="18"/>
        <v>0.10509980829889772</v>
      </c>
      <c r="Q208" s="1">
        <f t="shared" si="19"/>
        <v>1.344430617524793E-2</v>
      </c>
      <c r="R208" s="1">
        <f t="shared" si="20"/>
        <v>0.94867936321405155</v>
      </c>
      <c r="S208" s="1">
        <f t="shared" si="21"/>
        <v>0.99541223369859255</v>
      </c>
      <c r="T208" s="1">
        <f t="shared" si="23"/>
        <v>3.8850247247095397E-3</v>
      </c>
    </row>
    <row r="209" spans="15:20">
      <c r="O209" s="1">
        <f t="shared" si="22"/>
        <v>-1.6052104208416818</v>
      </c>
      <c r="P209" s="1">
        <f t="shared" si="18"/>
        <v>0.1113888185365305</v>
      </c>
      <c r="Q209" s="1">
        <f t="shared" si="19"/>
        <v>1.4764887509259321E-2</v>
      </c>
      <c r="R209" s="1">
        <f t="shared" si="20"/>
        <v>0.94477543567351396</v>
      </c>
      <c r="S209" s="1">
        <f t="shared" si="21"/>
        <v>0.99490376697930649</v>
      </c>
      <c r="T209" s="1">
        <f t="shared" si="23"/>
        <v>4.1126003256740998E-3</v>
      </c>
    </row>
    <row r="210" spans="15:20">
      <c r="O210" s="1">
        <f t="shared" si="22"/>
        <v>-1.5691382765531046</v>
      </c>
      <c r="P210" s="1">
        <f t="shared" si="18"/>
        <v>0.11790122262647548</v>
      </c>
      <c r="Q210" s="1">
        <f t="shared" si="19"/>
        <v>1.6193933559837167E-2</v>
      </c>
      <c r="R210" s="1">
        <f t="shared" si="20"/>
        <v>0.94064060961218365</v>
      </c>
      <c r="S210" s="1">
        <f t="shared" si="21"/>
        <v>0.99434572727919701</v>
      </c>
      <c r="T210" s="1">
        <f t="shared" si="23"/>
        <v>4.3476408361961738E-3</v>
      </c>
    </row>
    <row r="211" spans="15:20">
      <c r="O211" s="1">
        <f t="shared" si="22"/>
        <v>-1.5330661322645274</v>
      </c>
      <c r="P211" s="1">
        <f t="shared" si="18"/>
        <v>0.12463271545010342</v>
      </c>
      <c r="Q211" s="1">
        <f t="shared" si="19"/>
        <v>1.7738015342847774E-2</v>
      </c>
      <c r="R211" s="1">
        <f t="shared" si="20"/>
        <v>0.93626690106038257</v>
      </c>
      <c r="S211" s="1">
        <f t="shared" si="21"/>
        <v>0.99373408403142505</v>
      </c>
      <c r="T211" s="1">
        <f t="shared" si="23"/>
        <v>4.5899017978075409E-3</v>
      </c>
    </row>
    <row r="212" spans="15:20">
      <c r="O212" s="1">
        <f t="shared" si="22"/>
        <v>-1.4969939879759502</v>
      </c>
      <c r="P212" s="1">
        <f t="shared" si="18"/>
        <v>0.13157786751609452</v>
      </c>
      <c r="Q212" s="1">
        <f t="shared" si="19"/>
        <v>1.9403861307304478E-2</v>
      </c>
      <c r="R212" s="1">
        <f t="shared" si="20"/>
        <v>0.93164650150853978</v>
      </c>
      <c r="S212" s="1">
        <f t="shared" si="21"/>
        <v>0.99306456673760346</v>
      </c>
      <c r="T212" s="1">
        <f t="shared" si="23"/>
        <v>4.8390904491039067E-3</v>
      </c>
    </row>
    <row r="213" spans="15:20">
      <c r="O213" s="1">
        <f t="shared" si="22"/>
        <v>-1.460921843687373</v>
      </c>
      <c r="P213" s="1">
        <f t="shared" si="18"/>
        <v>0.13873008971371559</v>
      </c>
      <c r="Q213" s="1">
        <f t="shared" si="19"/>
        <v>2.1198335424593828E-2</v>
      </c>
      <c r="R213" s="1">
        <f t="shared" si="20"/>
        <v>0.92677181911780504</v>
      </c>
      <c r="S213" s="1">
        <f t="shared" si="21"/>
        <v>0.99233265967514339</v>
      </c>
      <c r="T213" s="1">
        <f t="shared" si="23"/>
        <v>5.0948641615793143E-3</v>
      </c>
    </row>
    <row r="214" spans="15:20">
      <c r="O214" s="1">
        <f t="shared" si="22"/>
        <v>-1.4248496993987958</v>
      </c>
      <c r="P214" s="1">
        <f t="shared" si="18"/>
        <v>0.14608160379560464</v>
      </c>
      <c r="Q214" s="1">
        <f t="shared" si="19"/>
        <v>2.3128412276540718E-2</v>
      </c>
      <c r="R214" s="1">
        <f t="shared" si="20"/>
        <v>0.92163552110045244</v>
      </c>
      <c r="S214" s="1">
        <f t="shared" si="21"/>
        <v>0.99153359744883685</v>
      </c>
      <c r="T214" s="1">
        <f t="shared" si="23"/>
        <v>5.3568291242743595E-3</v>
      </c>
    </row>
    <row r="215" spans="15:20">
      <c r="O215" s="1">
        <f t="shared" si="22"/>
        <v>-1.3887775551102186</v>
      </c>
      <c r="P215" s="1">
        <f t="shared" si="18"/>
        <v>0.15362341914470509</v>
      </c>
      <c r="Q215" s="1">
        <f t="shared" si="19"/>
        <v>2.520114906544282E-2</v>
      </c>
      <c r="R215" s="1">
        <f t="shared" si="20"/>
        <v>0.91623057705332112</v>
      </c>
      <c r="S215" s="1">
        <f t="shared" si="21"/>
        <v>0.99066236149638154</v>
      </c>
      <c r="T215" s="1">
        <f t="shared" si="23"/>
        <v>5.624539307581799E-3</v>
      </c>
    </row>
    <row r="216" spans="15:20">
      <c r="O216" s="1">
        <f t="shared" si="22"/>
        <v>-1.3527054108216414</v>
      </c>
      <c r="P216" s="1">
        <f t="shared" si="18"/>
        <v>0.16134531635201294</v>
      </c>
      <c r="Q216" s="1">
        <f t="shared" si="19"/>
        <v>2.7423654491549911E-2</v>
      </c>
      <c r="R216" s="1">
        <f t="shared" si="20"/>
        <v>0.91055030300801609</v>
      </c>
      <c r="S216" s="1">
        <f t="shared" si="21"/>
        <v>0.9897136776599369</v>
      </c>
      <c r="T216" s="1">
        <f t="shared" si="23"/>
        <v>5.8974957363634849E-3</v>
      </c>
    </row>
    <row r="217" spans="15:20">
      <c r="O217" s="1">
        <f t="shared" si="22"/>
        <v>-1.3166332665330642</v>
      </c>
      <c r="P217" s="1">
        <f t="shared" si="18"/>
        <v>0.16923583809670809</v>
      </c>
      <c r="Q217" s="1">
        <f t="shared" si="19"/>
        <v>2.9803054468470876E-2</v>
      </c>
      <c r="R217" s="1">
        <f t="shared" si="20"/>
        <v>0.90458840594320677</v>
      </c>
      <c r="S217" s="1">
        <f t="shared" si="21"/>
        <v>0.98868201493731744</v>
      </c>
      <c r="T217" s="1">
        <f t="shared" si="23"/>
        <v>6.1751461019932501E-3</v>
      </c>
    </row>
    <row r="218" spans="15:20">
      <c r="O218" s="1">
        <f t="shared" si="22"/>
        <v>-1.280561122244487</v>
      </c>
      <c r="P218" s="1">
        <f t="shared" si="18"/>
        <v>0.17728228777806485</v>
      </c>
      <c r="Q218" s="1">
        <f t="shared" si="19"/>
        <v>3.2346454674595716E-2</v>
      </c>
      <c r="R218" s="1">
        <f t="shared" si="20"/>
        <v>0.89833902848736846</v>
      </c>
      <c r="S218" s="1">
        <f t="shared" si="21"/>
        <v>0.98756158552700957</v>
      </c>
      <c r="T218" s="1">
        <f t="shared" si="23"/>
        <v>6.4568847420191627E-3</v>
      </c>
    </row>
    <row r="219" spans="15:20">
      <c r="O219" s="1">
        <f t="shared" si="22"/>
        <v>-1.2444889779559098</v>
      </c>
      <c r="P219" s="1">
        <f t="shared" si="18"/>
        <v>0.18547073629941779</v>
      </c>
      <c r="Q219" s="1">
        <f t="shared" si="19"/>
        <v>3.50608999687173E-2</v>
      </c>
      <c r="R219" s="1">
        <f t="shared" si="20"/>
        <v>0.89179679352496488</v>
      </c>
      <c r="S219" s="1">
        <f t="shared" si="21"/>
        <v>0.98634634628072793</v>
      </c>
      <c r="T219" s="1">
        <f t="shared" si="23"/>
        <v>6.7420530147967754E-3</v>
      </c>
    </row>
    <row r="220" spans="15:20">
      <c r="O220" s="1">
        <f t="shared" si="22"/>
        <v>-1.2084168336673327</v>
      </c>
      <c r="P220" s="1">
        <f t="shared" si="18"/>
        <v>0.19378603734862473</v>
      </c>
      <c r="Q220" s="1">
        <f t="shared" si="19"/>
        <v>3.7953330730477866E-2</v>
      </c>
      <c r="R220" s="1">
        <f t="shared" si="20"/>
        <v>0.88495684840562128</v>
      </c>
      <c r="S220" s="1">
        <f t="shared" si="21"/>
        <v>0.98503000167563592</v>
      </c>
      <c r="T220" s="1">
        <f t="shared" si="23"/>
        <v>7.0299400946737672E-3</v>
      </c>
    </row>
    <row r="221" spans="15:20">
      <c r="O221" s="1">
        <f t="shared" si="22"/>
        <v>-1.1723446893787555</v>
      </c>
      <c r="P221" s="1">
        <f t="shared" si="18"/>
        <v>0.2022118514572544</v>
      </c>
      <c r="Q221" s="1">
        <f t="shared" si="19"/>
        <v>4.1030536220857554E-2</v>
      </c>
      <c r="R221" s="1">
        <f t="shared" si="20"/>
        <v>0.87781490844451271</v>
      </c>
      <c r="S221" s="1">
        <f t="shared" si="21"/>
        <v>0.98360600841554502</v>
      </c>
      <c r="T221" s="1">
        <f t="shared" si="23"/>
        <v>7.3197842110550269E-3</v>
      </c>
    </row>
    <row r="222" spans="15:20">
      <c r="O222" s="1">
        <f t="shared" si="22"/>
        <v>-1.1362725450901783</v>
      </c>
      <c r="P222" s="1">
        <f t="shared" si="18"/>
        <v>0.21073067905256879</v>
      </c>
      <c r="Q222" s="1">
        <f t="shared" si="19"/>
        <v>4.429910509442346E-2</v>
      </c>
      <c r="R222" s="1">
        <f t="shared" si="20"/>
        <v>0.87036729939322788</v>
      </c>
      <c r="S222" s="1">
        <f t="shared" si="21"/>
        <v>0.98206758176632614</v>
      </c>
      <c r="T222" s="1">
        <f t="shared" si="23"/>
        <v>7.6107743519557465E-3</v>
      </c>
    </row>
    <row r="223" spans="15:20">
      <c r="O223" s="1">
        <f t="shared" si="22"/>
        <v>-1.1002004008016011</v>
      </c>
      <c r="P223" s="1">
        <f t="shared" si="18"/>
        <v>0.21932390264279703</v>
      </c>
      <c r="Q223" s="1">
        <f t="shared" si="19"/>
        <v>4.7765373233183306E-2</v>
      </c>
      <c r="R223" s="1">
        <f t="shared" si="20"/>
        <v>0.86261099855395484</v>
      </c>
      <c r="S223" s="1">
        <f t="shared" si="21"/>
        <v>0.9804077037253266</v>
      </c>
      <c r="T223" s="1">
        <f t="shared" si="23"/>
        <v>7.9020524494149823E-3</v>
      </c>
    </row>
    <row r="224" spans="15:20">
      <c r="O224" s="1">
        <f t="shared" si="22"/>
        <v>-1.0641282565130239</v>
      </c>
      <c r="P224" s="1">
        <f t="shared" si="18"/>
        <v>0.22797183819784542</v>
      </c>
      <c r="Q224" s="1">
        <f t="shared" si="19"/>
        <v>5.1435369111304315E-2</v>
      </c>
      <c r="R224" s="1">
        <f t="shared" si="20"/>
        <v>0.85454367420616906</v>
      </c>
      <c r="S224" s="1">
        <f t="shared" si="21"/>
        <v>0.9786191331177545</v>
      </c>
      <c r="T224" s="1">
        <f t="shared" si="23"/>
        <v>8.1927160604079192E-3</v>
      </c>
    </row>
    <row r="225" spans="15:20">
      <c r="O225" s="1">
        <f t="shared" si="22"/>
        <v>-1.0280561122244467</v>
      </c>
      <c r="P225" s="1">
        <f t="shared" si="18"/>
        <v>0.23665379570517386</v>
      </c>
      <c r="Q225" s="1">
        <f t="shared" si="19"/>
        <v>5.5314756940289755E-2</v>
      </c>
      <c r="R225" s="1">
        <f t="shared" si="20"/>
        <v>0.84616372301423692</v>
      </c>
      <c r="S225" s="1">
        <f t="shared" si="21"/>
        <v>0.97669441770471888</v>
      </c>
      <c r="T225" s="1">
        <f t="shared" si="23"/>
        <v>8.4818215526486253E-3</v>
      </c>
    </row>
    <row r="226" spans="15:20">
      <c r="O226" s="1">
        <f t="shared" si="22"/>
        <v>-0.99198396793586952</v>
      </c>
      <c r="P226" s="1">
        <f t="shared" si="18"/>
        <v>0.24534814879489861</v>
      </c>
      <c r="Q226" s="1">
        <f t="shared" si="19"/>
        <v>5.9408777885030822E-2</v>
      </c>
      <c r="R226" s="1">
        <f t="shared" si="20"/>
        <v>0.83747030508661613</v>
      </c>
      <c r="S226" s="1">
        <f t="shared" si="21"/>
        <v>0.97462590837787222</v>
      </c>
      <c r="T226" s="1">
        <f t="shared" si="23"/>
        <v>8.7683877999309295E-3</v>
      </c>
    </row>
    <row r="227" spans="15:20">
      <c r="O227" s="1">
        <f t="shared" si="22"/>
        <v>-0.95591182364729232</v>
      </c>
      <c r="P227" s="1">
        <f t="shared" si="18"/>
        <v>0.25403241324014286</v>
      </c>
      <c r="Q227" s="1">
        <f t="shared" si="19"/>
        <v>6.3722189682006672E-2</v>
      </c>
      <c r="R227" s="1">
        <f t="shared" si="20"/>
        <v>0.82846337636273704</v>
      </c>
      <c r="S227" s="1">
        <f t="shared" si="21"/>
        <v>0.97240577550439367</v>
      </c>
      <c r="T227" s="1">
        <f t="shared" si="23"/>
        <v>9.0514003864271934E-3</v>
      </c>
    </row>
    <row r="228" spans="15:20">
      <c r="O228" s="1">
        <f t="shared" si="22"/>
        <v>-0.91983967935871513</v>
      </c>
      <c r="P228" s="1">
        <f t="shared" si="18"/>
        <v>0.26268333404919231</v>
      </c>
      <c r="Q228" s="1">
        <f t="shared" si="19"/>
        <v>6.8259205031301937E-2</v>
      </c>
      <c r="R228" s="1">
        <f t="shared" si="20"/>
        <v>0.81914371801225971</v>
      </c>
      <c r="S228" s="1">
        <f t="shared" si="21"/>
        <v>0.97002602747336475</v>
      </c>
      <c r="T228" s="1">
        <f t="shared" si="23"/>
        <v>9.3298163136951631E-3</v>
      </c>
    </row>
    <row r="229" spans="15:20">
      <c r="O229" s="1">
        <f t="shared" si="22"/>
        <v>-0.88376753507013794</v>
      </c>
      <c r="P229" s="1">
        <f t="shared" si="18"/>
        <v>0.27127698077613843</v>
      </c>
      <c r="Q229" s="1">
        <f t="shared" si="19"/>
        <v>7.3023429173509416E-2</v>
      </c>
      <c r="R229" s="1">
        <f t="shared" si="20"/>
        <v>0.80951296254324256</v>
      </c>
      <c r="S229" s="1">
        <f t="shared" si="21"/>
        <v>0.96747853148047225</v>
      </c>
      <c r="T229" s="1">
        <f t="shared" si="23"/>
        <v>9.602569198049183E-3</v>
      </c>
    </row>
    <row r="230" spans="15:20">
      <c r="O230" s="1">
        <f t="shared" si="22"/>
        <v>-0.84769539078156075</v>
      </c>
      <c r="P230" s="1">
        <f t="shared" si="18"/>
        <v>0.27978885058745018</v>
      </c>
      <c r="Q230" s="1">
        <f t="shared" si="19"/>
        <v>7.8017797100437963E-2</v>
      </c>
      <c r="R230" s="1">
        <f t="shared" si="20"/>
        <v>0.7995736163308429</v>
      </c>
      <c r="S230" s="1">
        <f t="shared" si="21"/>
        <v>0.96475503657245565</v>
      </c>
      <c r="T230" s="1">
        <f t="shared" si="23"/>
        <v>9.8685749395208393E-3</v>
      </c>
    </row>
    <row r="231" spans="15:20">
      <c r="O231" s="1">
        <f t="shared" si="22"/>
        <v>-0.81162324649298356</v>
      </c>
      <c r="P231" s="1">
        <f t="shared" si="18"/>
        <v>0.28819397853439171</v>
      </c>
      <c r="Q231" s="1">
        <f t="shared" si="19"/>
        <v>8.3244510884274883E-2</v>
      </c>
      <c r="R231" s="1">
        <f t="shared" si="20"/>
        <v>0.78932907829643684</v>
      </c>
      <c r="S231" s="1">
        <f t="shared" si="21"/>
        <v>0.96184719895587067</v>
      </c>
      <c r="T231" s="1">
        <f t="shared" si="23"/>
        <v>1.0126737836899985E-2</v>
      </c>
    </row>
    <row r="232" spans="15:20">
      <c r="O232" s="1">
        <f t="shared" si="22"/>
        <v>-0.77555110220440637</v>
      </c>
      <c r="P232" s="1">
        <f t="shared" si="18"/>
        <v>0.2964670543964894</v>
      </c>
      <c r="Q232" s="1">
        <f t="shared" si="19"/>
        <v>8.870497764286657E-2</v>
      </c>
      <c r="R232" s="1">
        <f t="shared" si="20"/>
        <v>0.77878365448842923</v>
      </c>
      <c r="S232" s="1">
        <f t="shared" si="21"/>
        <v>0.95874660955665347</v>
      </c>
      <c r="T232" s="1">
        <f t="shared" si="23"/>
        <v>1.0375957116416279E-2</v>
      </c>
    </row>
    <row r="233" spans="15:20">
      <c r="O233" s="1">
        <f t="shared" si="22"/>
        <v>-0.73947895791582918</v>
      </c>
      <c r="P233" s="1">
        <f t="shared" si="18"/>
        <v>0.30458254538045093</v>
      </c>
      <c r="Q233" s="1">
        <f t="shared" si="19"/>
        <v>9.4399748688493393E-2</v>
      </c>
      <c r="R233" s="1">
        <f t="shared" si="20"/>
        <v>0.76794256834039065</v>
      </c>
      <c r="S233" s="1">
        <f t="shared" si="21"/>
        <v>0.95544482379775175</v>
      </c>
      <c r="T233" s="1">
        <f t="shared" si="23"/>
        <v>1.0615133834563069E-2</v>
      </c>
    </row>
    <row r="234" spans="15:20">
      <c r="O234" s="1">
        <f t="shared" si="22"/>
        <v>-0.70340681362725199</v>
      </c>
      <c r="P234" s="1">
        <f t="shared" si="18"/>
        <v>0.31251482388312224</v>
      </c>
      <c r="Q234" s="1">
        <f t="shared" si="19"/>
        <v>0.10032846043332963</v>
      </c>
      <c r="R234" s="1">
        <f t="shared" si="20"/>
        <v>0.75681196640935999</v>
      </c>
      <c r="S234" s="1">
        <f t="shared" si="21"/>
        <v>0.95193339354186357</v>
      </c>
      <c r="T234" s="1">
        <f t="shared" si="23"/>
        <v>1.084317810851222E-2</v>
      </c>
    </row>
    <row r="235" spans="15:20">
      <c r="O235" s="1">
        <f t="shared" si="22"/>
        <v>-0.6673346693386748</v>
      </c>
      <c r="P235" s="1">
        <f t="shared" si="18"/>
        <v>0.32023829945729615</v>
      </c>
      <c r="Q235" s="1">
        <f t="shared" si="19"/>
        <v>0.10648977764612073</v>
      </c>
      <c r="R235" s="1">
        <f t="shared" si="20"/>
        <v>0.74539891942697145</v>
      </c>
      <c r="S235" s="1">
        <f t="shared" si="21"/>
        <v>0.9482039011252511</v>
      </c>
      <c r="T235" s="1">
        <f t="shared" si="23"/>
        <v>1.1059016620598315E-2</v>
      </c>
    </row>
    <row r="236" spans="15:20">
      <c r="O236" s="1">
        <f t="shared" si="22"/>
        <v>-0.63126252505009761</v>
      </c>
      <c r="P236" s="1">
        <f t="shared" si="18"/>
        <v>0.32772755405645065</v>
      </c>
      <c r="Q236" s="1">
        <f t="shared" si="19"/>
        <v>0.11288133967092445</v>
      </c>
      <c r="R236" s="1">
        <f t="shared" si="20"/>
        <v>0.73371141852828992</v>
      </c>
      <c r="S236" s="1">
        <f t="shared" si="21"/>
        <v>0.94424799538683923</v>
      </c>
      <c r="T236" s="1">
        <f t="shared" si="23"/>
        <v>1.1261600336632191E-2</v>
      </c>
    </row>
    <row r="237" spans="15:20">
      <c r="O237" s="1">
        <f t="shared" si="22"/>
        <v>-0.59519038076152042</v>
      </c>
      <c r="P237" s="1">
        <f t="shared" si="18"/>
        <v>0.33495747957973604</v>
      </c>
      <c r="Q237" s="1">
        <f t="shared" si="19"/>
        <v>0.11949971022952087</v>
      </c>
      <c r="R237" s="1">
        <f t="shared" si="20"/>
        <v>0.72175836655757464</v>
      </c>
      <c r="S237" s="1">
        <f t="shared" si="21"/>
        <v>0.9400574295745634</v>
      </c>
      <c r="T237" s="1">
        <f t="shared" si="23"/>
        <v>1.1449912371429598E-2</v>
      </c>
    </row>
    <row r="238" spans="15:20">
      <c r="O238" s="1">
        <f t="shared" si="22"/>
        <v>-0.55911823647294323</v>
      </c>
      <c r="P238" s="1">
        <f t="shared" si="18"/>
        <v>0.34190341669261493</v>
      </c>
      <c r="Q238" s="1">
        <f t="shared" si="19"/>
        <v>0.12634033143382126</v>
      </c>
      <c r="R238" s="1">
        <f t="shared" si="20"/>
        <v>0.70954956438635208</v>
      </c>
      <c r="S238" s="1">
        <f t="shared" si="21"/>
        <v>0.93562410098840365</v>
      </c>
      <c r="T238" s="1">
        <f t="shared" si="23"/>
        <v>1.1622975929074542E-2</v>
      </c>
    </row>
    <row r="239" spans="15:20">
      <c r="O239" s="1">
        <f t="shared" si="22"/>
        <v>-0.52304609218436604</v>
      </c>
      <c r="P239" s="1">
        <f t="shared" si="18"/>
        <v>0.34854129386223737</v>
      </c>
      <c r="Q239" s="1">
        <f t="shared" si="19"/>
        <v>0.13339748263285939</v>
      </c>
      <c r="R239" s="1">
        <f t="shared" si="20"/>
        <v>0.69709569221682388</v>
      </c>
      <c r="S239" s="1">
        <f t="shared" si="21"/>
        <v>0.93094009219696172</v>
      </c>
      <c r="T239" s="1">
        <f t="shared" si="23"/>
        <v>1.1779862240210397E-2</v>
      </c>
    </row>
    <row r="240" spans="15:20">
      <c r="O240" s="1">
        <f t="shared" si="22"/>
        <v>-0.48697394789578891</v>
      </c>
      <c r="P240" s="1">
        <f t="shared" si="18"/>
        <v>0.35484776552057889</v>
      </c>
      <c r="Q240" s="1">
        <f t="shared" si="19"/>
        <v>0.14066424471036579</v>
      </c>
      <c r="R240" s="1">
        <f t="shared" si="20"/>
        <v>0.68440828588240654</v>
      </c>
      <c r="S240" s="1">
        <f t="shared" si="21"/>
        <v>0.92599771364204075</v>
      </c>
      <c r="T240" s="1">
        <f t="shared" si="23"/>
        <v>1.1919698414206068E-2</v>
      </c>
    </row>
    <row r="241" spans="15:20">
      <c r="O241" s="1">
        <f t="shared" si="22"/>
        <v>-0.45090180360721177</v>
      </c>
      <c r="P241" s="1">
        <f t="shared" si="18"/>
        <v>0.36080034825311386</v>
      </c>
      <c r="Q241" s="1">
        <f t="shared" si="19"/>
        <v>0.14813247043320074</v>
      </c>
      <c r="R241" s="1">
        <f t="shared" si="20"/>
        <v>0.67149970819671545</v>
      </c>
      <c r="S241" s="1">
        <f t="shared" si="21"/>
        <v>0.92078954742372698</v>
      </c>
      <c r="T241" s="1">
        <f t="shared" si="23"/>
        <v>1.2041675120509384E-2</v>
      </c>
    </row>
    <row r="242" spans="15:20">
      <c r="O242" s="1">
        <f t="shared" si="22"/>
        <v>-0.41482965931863464</v>
      </c>
      <c r="P242" s="1">
        <f t="shared" si="18"/>
        <v>0.3663775539067487</v>
      </c>
      <c r="Q242" s="1">
        <f t="shared" si="19"/>
        <v>0.15579276142783297</v>
      </c>
      <c r="R242" s="1">
        <f t="shared" si="20"/>
        <v>0.65838311544217532</v>
      </c>
      <c r="S242" s="1">
        <f t="shared" si="21"/>
        <v>0.9153084920372172</v>
      </c>
      <c r="T242" s="1">
        <f t="shared" si="23"/>
        <v>1.2145054011017429E-2</v>
      </c>
    </row>
    <row r="243" spans="15:20">
      <c r="O243" s="1">
        <f t="shared" si="22"/>
        <v>-0.3787575150300575</v>
      </c>
      <c r="P243" s="1">
        <f t="shared" si="18"/>
        <v>0.37155901851818257</v>
      </c>
      <c r="Q243" s="1">
        <f t="shared" si="19"/>
        <v>0.16363445233146343</v>
      </c>
      <c r="R243" s="1">
        <f t="shared" si="20"/>
        <v>0.64507241912924518</v>
      </c>
      <c r="S243" s="1">
        <f t="shared" si="21"/>
        <v>0.9095478078123419</v>
      </c>
      <c r="T243" s="1">
        <f t="shared" si="23"/>
        <v>1.2229174793973284E-2</v>
      </c>
    </row>
    <row r="244" spans="15:20">
      <c r="O244" s="1">
        <f t="shared" si="22"/>
        <v>-0.34268537074148037</v>
      </c>
      <c r="P244" s="1">
        <f t="shared" si="18"/>
        <v>0.37632562598290864</v>
      </c>
      <c r="Q244" s="1">
        <f t="shared" si="19"/>
        <v>0.17164560262626286</v>
      </c>
      <c r="R244" s="1">
        <f t="shared" si="20"/>
        <v>0.63158224319657186</v>
      </c>
      <c r="S244" s="1">
        <f t="shared" si="21"/>
        <v>0.903501162787681</v>
      </c>
      <c r="T244" s="1">
        <f t="shared" si="23"/>
        <v>1.2293461869835352E-2</v>
      </c>
    </row>
    <row r="245" spans="15:20">
      <c r="O245" s="1">
        <f t="shared" si="22"/>
        <v>-0.30661322645290323</v>
      </c>
      <c r="P245" s="1">
        <f t="shared" si="18"/>
        <v>0.38065962541571008</v>
      </c>
      <c r="Q245" s="1">
        <f t="shared" si="19"/>
        <v>0.17981299661957317</v>
      </c>
      <c r="R245" s="1">
        <f t="shared" si="20"/>
        <v>0.61792787686082196</v>
      </c>
      <c r="S245" s="1">
        <f t="shared" si="21"/>
        <v>0.89716267873363131</v>
      </c>
      <c r="T245" s="1">
        <f t="shared" si="23"/>
        <v>1.2337430440865268E-2</v>
      </c>
    </row>
    <row r="246" spans="15:20">
      <c r="O246" s="1">
        <f t="shared" si="22"/>
        <v>-0.2705410821643261</v>
      </c>
      <c r="P246" s="1">
        <f t="shared" si="18"/>
        <v>0.38454474119556242</v>
      </c>
      <c r="Q246" s="1">
        <f t="shared" si="19"/>
        <v>0.18812215197997606</v>
      </c>
      <c r="R246" s="1">
        <f t="shared" si="20"/>
        <v>0.60412522336205976</v>
      </c>
      <c r="S246" s="1">
        <f t="shared" si="21"/>
        <v>0.89052697702302042</v>
      </c>
      <c r="T246" s="1">
        <f t="shared" si="23"/>
        <v>1.2360692008880946E-2</v>
      </c>
    </row>
    <row r="247" spans="15:20">
      <c r="O247" s="1">
        <f t="shared" si="22"/>
        <v>-0.23446893787574893</v>
      </c>
      <c r="P247" s="1">
        <f t="shared" si="18"/>
        <v>0.38796627474099921</v>
      </c>
      <c r="Q247" s="1">
        <f t="shared" si="19"/>
        <v>0.1965573371791253</v>
      </c>
      <c r="R247" s="1">
        <f t="shared" si="20"/>
        <v>0.59019074488594248</v>
      </c>
      <c r="S247" s="1">
        <f t="shared" si="21"/>
        <v>0.88358922403413453</v>
      </c>
      <c r="T247" s="1">
        <f t="shared" si="23"/>
        <v>1.2362959179779229E-2</v>
      </c>
    </row>
    <row r="248" spans="15:20">
      <c r="O248" s="1">
        <f t="shared" si="22"/>
        <v>-0.19839679358717177</v>
      </c>
      <c r="P248" s="1">
        <f t="shared" si="18"/>
        <v>0.39091119712576811</v>
      </c>
      <c r="Q248" s="1">
        <f t="shared" si="19"/>
        <v>0.20510159812254108</v>
      </c>
      <c r="R248" s="1">
        <f t="shared" si="20"/>
        <v>0.57614140397729474</v>
      </c>
      <c r="S248" s="1">
        <f t="shared" si="21"/>
        <v>0.87634517575959647</v>
      </c>
      <c r="T248" s="1">
        <f t="shared" si="23"/>
        <v>1.2344049699045206E-2</v>
      </c>
    </row>
    <row r="249" spans="15:20">
      <c r="O249" s="1">
        <f t="shared" si="22"/>
        <v>-0.16232464929859461</v>
      </c>
      <c r="P249" s="1">
        <f t="shared" si="18"/>
        <v>0.3933682317183701</v>
      </c>
      <c r="Q249" s="1">
        <f t="shared" si="19"/>
        <v>0.21373679417966349</v>
      </c>
      <c r="R249" s="1">
        <f t="shared" si="20"/>
        <v>0.56199460179043337</v>
      </c>
      <c r="S249" s="1">
        <f t="shared" si="21"/>
        <v>0.86879122128560327</v>
      </c>
      <c r="T249" s="1">
        <f t="shared" si="23"/>
        <v>1.2303889649517253E-2</v>
      </c>
    </row>
    <row r="250" spans="15:20">
      <c r="O250" s="1">
        <f t="shared" si="22"/>
        <v>-0.12625250501001745</v>
      </c>
      <c r="P250" s="1">
        <f t="shared" si="18"/>
        <v>0.39532792611209083</v>
      </c>
      <c r="Q250" s="1">
        <f t="shared" si="19"/>
        <v>0.22244364374493888</v>
      </c>
      <c r="R250" s="1">
        <f t="shared" si="20"/>
        <v>0.54776811354959176</v>
      </c>
      <c r="S250" s="1">
        <f t="shared" si="21"/>
        <v>0.86092442479985454</v>
      </c>
      <c r="T250" s="1">
        <f t="shared" si="23"/>
        <v>1.2242515751111743E-2</v>
      </c>
    </row>
    <row r="251" spans="15:20">
      <c r="O251" s="1">
        <f t="shared" si="22"/>
        <v>-9.0180360721440284E-2</v>
      </c>
      <c r="P251" s="1">
        <f t="shared" si="18"/>
        <v>0.39678271270350751</v>
      </c>
      <c r="Q251" s="1">
        <f t="shared" si="19"/>
        <v>0.23120177937826664</v>
      </c>
      <c r="R251" s="1">
        <f t="shared" si="20"/>
        <v>0.53348002161762764</v>
      </c>
      <c r="S251" s="1">
        <f t="shared" si="21"/>
        <v>0.85274256578323582</v>
      </c>
      <c r="T251" s="1">
        <f t="shared" si="23"/>
        <v>1.216007671196058E-2</v>
      </c>
    </row>
    <row r="252" spans="15:20">
      <c r="O252" s="1">
        <f t="shared" si="22"/>
        <v>-5.4108216432863128E-2</v>
      </c>
      <c r="P252" s="1">
        <f t="shared" si="18"/>
        <v>0.39772695737619945</v>
      </c>
      <c r="Q252" s="1">
        <f t="shared" si="19"/>
        <v>0.23998981248553941</v>
      </c>
      <c r="R252" s="1">
        <f t="shared" si="20"/>
        <v>0.51914864659258875</v>
      </c>
      <c r="S252" s="1">
        <f t="shared" si="21"/>
        <v>0.8442441770401492</v>
      </c>
      <c r="T252" s="1">
        <f t="shared" si="23"/>
        <v>1.2056833591327056E-2</v>
      </c>
    </row>
    <row r="253" spans="15:20">
      <c r="O253" s="1">
        <f t="shared" si="22"/>
        <v>-1.8036072144285972E-2</v>
      </c>
      <c r="P253" s="1">
        <f t="shared" si="18"/>
        <v>0.39815699585138842</v>
      </c>
      <c r="Q253" s="1">
        <f t="shared" si="19"/>
        <v>0.24878540740915681</v>
      </c>
      <c r="R253" s="1">
        <f t="shared" si="20"/>
        <v>0.50479247686943984</v>
      </c>
      <c r="S253" s="1">
        <f t="shared" si="21"/>
        <v>0.83542858022542776</v>
      </c>
      <c r="T253" s="1">
        <f t="shared" si="23"/>
        <v>1.1933159146642239E-2</v>
      </c>
    </row>
    <row r="254" spans="15:20">
      <c r="O254" s="1">
        <f t="shared" si="22"/>
        <v>1.8036072144291183E-2</v>
      </c>
      <c r="P254" s="1">
        <f t="shared" si="18"/>
        <v>0.39807115737731086</v>
      </c>
      <c r="Q254" s="1">
        <f t="shared" si="19"/>
        <v>0.25756536470522817</v>
      </c>
      <c r="R254" s="1">
        <f t="shared" si="20"/>
        <v>0.49043009711808594</v>
      </c>
      <c r="S254" s="1">
        <f t="shared" si="21"/>
        <v>0.8262959185321449</v>
      </c>
      <c r="T254" s="1">
        <f t="shared" si="23"/>
        <v>1.1789536149822744E-2</v>
      </c>
    </row>
    <row r="255" spans="15:20">
      <c r="O255" s="1">
        <f t="shared" si="22"/>
        <v>5.4108216432868339E-2</v>
      </c>
      <c r="P255" s="1">
        <f t="shared" si="18"/>
        <v>0.39746977554300406</v>
      </c>
      <c r="Q255" s="1">
        <f t="shared" si="19"/>
        <v>0.26630571328973796</v>
      </c>
      <c r="R255" s="1">
        <f t="shared" si="20"/>
        <v>0.47608011613862466</v>
      </c>
      <c r="S255" s="1">
        <f t="shared" si="21"/>
        <v>0.8168471862143738</v>
      </c>
      <c r="T255" s="1">
        <f t="shared" si="23"/>
        <v>1.1626554671524146E-2</v>
      </c>
    </row>
    <row r="256" spans="15:20">
      <c r="O256" s="1">
        <f t="shared" si="22"/>
        <v>9.0180360721445502E-2</v>
      </c>
      <c r="P256" s="1">
        <f t="shared" si="18"/>
        <v>0.39635518611855958</v>
      </c>
      <c r="Q256" s="1">
        <f t="shared" si="19"/>
        <v>0.27498181104130293</v>
      </c>
      <c r="R256" s="1">
        <f t="shared" si="20"/>
        <v>0.46176109456039405</v>
      </c>
      <c r="S256" s="1">
        <f t="shared" si="21"/>
        <v>0.80708425463213462</v>
      </c>
      <c r="T256" s="1">
        <f t="shared" si="23"/>
        <v>1.1444908345897245E-2</v>
      </c>
    </row>
    <row r="257" spans="15:20">
      <c r="O257" s="1">
        <f t="shared" si="22"/>
        <v>0.12625250501002266</v>
      </c>
      <c r="P257" s="1">
        <f t="shared" si="18"/>
        <v>0.39473171194141238</v>
      </c>
      <c r="Q257" s="1">
        <f t="shared" si="19"/>
        <v>0.28356845335444514</v>
      </c>
      <c r="R257" s="1">
        <f t="shared" si="20"/>
        <v>0.44749147285280289</v>
      </c>
      <c r="S257" s="1">
        <f t="shared" si="21"/>
        <v>0.79700989452232762</v>
      </c>
      <c r="T257" s="1">
        <f t="shared" si="23"/>
        <v>1.1245389642537146E-2</v>
      </c>
    </row>
    <row r="258" spans="15:20">
      <c r="O258" s="1">
        <f t="shared" si="22"/>
        <v>0.16232464929859983</v>
      </c>
      <c r="P258" s="1">
        <f t="shared" si="18"/>
        <v>0.39260563498551826</v>
      </c>
      <c r="Q258" s="1">
        <f t="shared" si="19"/>
        <v>0.29203998904568024</v>
      </c>
      <c r="R258" s="1">
        <f t="shared" si="20"/>
        <v>0.43328950011310086</v>
      </c>
      <c r="S258" s="1">
        <f t="shared" si="21"/>
        <v>0.78662779421936846</v>
      </c>
      <c r="T258" s="1">
        <f t="shared" si="23"/>
        <v>1.1028884186353918E-2</v>
      </c>
    </row>
    <row r="259" spans="15:20">
      <c r="O259" s="1">
        <f t="shared" si="22"/>
        <v>0.19839679358717699</v>
      </c>
      <c r="P259" s="1">
        <f t="shared" si="18"/>
        <v>0.38998515586596361</v>
      </c>
      <c r="Q259" s="1">
        <f t="shared" si="19"/>
        <v>0.30037044292635984</v>
      </c>
      <c r="R259" s="1">
        <f t="shared" si="20"/>
        <v>0.41917316408922001</v>
      </c>
      <c r="S259" s="1">
        <f t="shared" si="21"/>
        <v>0.77594257357241037</v>
      </c>
      <c r="T259" s="1">
        <f t="shared" si="23"/>
        <v>1.0796364179818427E-2</v>
      </c>
    </row>
    <row r="260" spans="15:20">
      <c r="O260" s="1">
        <f t="shared" si="22"/>
        <v>0.23446893787575415</v>
      </c>
      <c r="P260" s="1">
        <f t="shared" ref="P260:P323" si="24">_xlfn.NORM.DIST(O260,mucontrol,sdcontrol,FALSE)</f>
        <v>0.38688034114431147</v>
      </c>
      <c r="Q260" s="1">
        <f t="shared" ref="Q260:Q323" si="25">_xlfn.NORM.DIST(O260,mucase,sdcase,FALSE)</f>
        <v>0.30853364427226637</v>
      </c>
      <c r="R260" s="1">
        <f t="shared" ref="R260:R323" si="26">1-_xlfn.NORM.DIST(O260,mucontrol,sdcontrol,TRUE)</f>
        <v>0.40516012288466197</v>
      </c>
      <c r="S260" s="1">
        <f t="shared" ref="S260:S323" si="27">1-_xlfn.NORM.DIST(O260,mucase,sdcase,TRUE)</f>
        <v>0.76495979333230968</v>
      </c>
      <c r="T260" s="1">
        <f t="shared" si="23"/>
        <v>1.0548880995157918E-2</v>
      </c>
    </row>
    <row r="261" spans="15:20">
      <c r="O261" s="1">
        <f t="shared" ref="O261:O324" si="28">O260+tstep</f>
        <v>0.27054108216433131</v>
      </c>
      <c r="P261" s="1">
        <f t="shared" si="24"/>
        <v>0.38330305890850874</v>
      </c>
      <c r="Q261" s="1">
        <f t="shared" si="25"/>
        <v>0.31650336034159193</v>
      </c>
      <c r="R261" s="1">
        <f t="shared" si="26"/>
        <v>0.39126763877725801</v>
      </c>
      <c r="S261" s="1">
        <f t="shared" si="27"/>
        <v>0.75368595981070419</v>
      </c>
      <c r="T261" s="1">
        <f t="shared" ref="T261:T324" si="29">(R261-R262)*(S262+S261)/2</f>
        <v>1.0287557016349352E-2</v>
      </c>
    </row>
    <row r="262" spans="15:20">
      <c r="O262" s="1">
        <f t="shared" si="28"/>
        <v>0.30661322645290845</v>
      </c>
      <c r="P262" s="1">
        <f t="shared" si="24"/>
        <v>0.37926690320422818</v>
      </c>
      <c r="Q262" s="1">
        <f t="shared" si="25"/>
        <v>0.32425343402123791</v>
      </c>
      <c r="R262" s="1">
        <f t="shared" si="26"/>
        <v>0.37751251456465962</v>
      </c>
      <c r="S262" s="1">
        <f t="shared" si="27"/>
        <v>0.74212852464548473</v>
      </c>
      <c r="T262" s="1">
        <f t="shared" si="29"/>
        <v>1.0013576821928435E-2</v>
      </c>
    </row>
    <row r="263" spans="15:20">
      <c r="O263" s="1">
        <f t="shared" si="28"/>
        <v>0.34268537074148558</v>
      </c>
      <c r="P263" s="1">
        <f t="shared" si="24"/>
        <v>0.3747871079909269</v>
      </c>
      <c r="Q263" s="1">
        <f t="shared" si="25"/>
        <v>0.33175792461741049</v>
      </c>
      <c r="R263" s="1">
        <f t="shared" si="26"/>
        <v>0.36391103282684667</v>
      </c>
      <c r="S263" s="1">
        <f t="shared" si="27"/>
        <v>0.73029587954131503</v>
      </c>
      <c r="T263" s="1">
        <f t="shared" si="29"/>
        <v>9.7281778094681359E-3</v>
      </c>
    </row>
    <row r="264" spans="15:20">
      <c r="O264" s="1">
        <f t="shared" si="28"/>
        <v>0.37875751503006272</v>
      </c>
      <c r="P264" s="1">
        <f t="shared" si="24"/>
        <v>0.36988045138460451</v>
      </c>
      <c r="Q264" s="1">
        <f t="shared" si="25"/>
        <v>0.33899125075122827</v>
      </c>
      <c r="R264" s="1">
        <f t="shared" si="26"/>
        <v>0.35047889847003055</v>
      </c>
      <c r="S264" s="1">
        <f t="shared" si="27"/>
        <v>0.71819734589036599</v>
      </c>
      <c r="T264" s="1">
        <f t="shared" si="29"/>
        <v>9.4326403708808355E-3</v>
      </c>
    </row>
    <row r="265" spans="15:20">
      <c r="O265" s="1">
        <f t="shared" si="28"/>
        <v>0.41482965931863985</v>
      </c>
      <c r="P265" s="1">
        <f t="shared" si="24"/>
        <v>0.36456515102927201</v>
      </c>
      <c r="Q265" s="1">
        <f t="shared" si="25"/>
        <v>0.34592833427439912</v>
      </c>
      <c r="R265" s="1">
        <f t="shared" si="26"/>
        <v>0.33723118488737358</v>
      </c>
      <c r="S265" s="1">
        <f t="shared" si="27"/>
        <v>0.70584315921678287</v>
      </c>
      <c r="T265" s="1">
        <f t="shared" si="29"/>
        <v>9.1282777342881292E-3</v>
      </c>
    </row>
    <row r="266" spans="15:20">
      <c r="O266" s="1">
        <f t="shared" si="28"/>
        <v>0.45090180360721699</v>
      </c>
      <c r="P266" s="1">
        <f t="shared" si="24"/>
        <v>0.35886075150966473</v>
      </c>
      <c r="Q266" s="1">
        <f t="shared" si="25"/>
        <v>0.3525447440847459</v>
      </c>
      <c r="R266" s="1">
        <f t="shared" si="26"/>
        <v>0.32418228404026606</v>
      </c>
      <c r="S266" s="1">
        <f t="shared" si="27"/>
        <v>0.69324444842819999</v>
      </c>
      <c r="T266" s="1">
        <f t="shared" si="29"/>
        <v>8.8164255929224066E-3</v>
      </c>
    </row>
    <row r="267" spans="15:20">
      <c r="O267" s="1">
        <f t="shared" si="28"/>
        <v>0.48697394789579412</v>
      </c>
      <c r="P267" s="1">
        <f t="shared" si="24"/>
        <v>0.35278800477802424</v>
      </c>
      <c r="Q267" s="1">
        <f t="shared" si="25"/>
        <v>0.35881683869713199</v>
      </c>
      <c r="R267" s="1">
        <f t="shared" si="26"/>
        <v>0.31134586072987303</v>
      </c>
      <c r="S267" s="1">
        <f t="shared" si="27"/>
        <v>0.68041320989850429</v>
      </c>
      <c r="T267" s="1">
        <f t="shared" si="29"/>
        <v>8.4984316443003794E-3</v>
      </c>
    </row>
    <row r="268" spans="15:20">
      <c r="O268" s="1">
        <f t="shared" si="28"/>
        <v>0.52304609218437126</v>
      </c>
      <c r="P268" s="1">
        <f t="shared" si="24"/>
        <v>0.34636874461728073</v>
      </c>
      <c r="Q268" s="1">
        <f t="shared" si="25"/>
        <v>0.3647219064126983</v>
      </c>
      <c r="R268" s="1">
        <f t="shared" si="26"/>
        <v>0.29873481129264046</v>
      </c>
      <c r="S268" s="1">
        <f t="shared" si="27"/>
        <v>0.66736227644758983</v>
      </c>
      <c r="T268" s="1">
        <f t="shared" si="29"/>
        <v>8.1756451636506786E-3</v>
      </c>
    </row>
    <row r="269" spans="15:20">
      <c r="O269" s="1">
        <f t="shared" si="28"/>
        <v>0.55911823647294845</v>
      </c>
      <c r="P269" s="1">
        <f t="shared" si="24"/>
        <v>0.33962575620125413</v>
      </c>
      <c r="Q269" s="1">
        <f t="shared" si="25"/>
        <v>0.37023830192866553</v>
      </c>
      <c r="R269" s="1">
        <f t="shared" si="26"/>
        <v>0.28636122691584764</v>
      </c>
      <c r="S269" s="1">
        <f t="shared" si="27"/>
        <v>0.65410528132563739</v>
      </c>
      <c r="T269" s="1">
        <f t="shared" si="29"/>
        <v>7.8494067342764016E-3</v>
      </c>
    </row>
    <row r="270" spans="15:20">
      <c r="O270" s="1">
        <f t="shared" si="28"/>
        <v>0.59519038076152564</v>
      </c>
      <c r="P270" s="1">
        <f t="shared" si="24"/>
        <v>0.33258264183928526</v>
      </c>
      <c r="Q270" s="1">
        <f t="shared" si="25"/>
        <v>0.37534557824251913</v>
      </c>
      <c r="R270" s="1">
        <f t="shared" si="26"/>
        <v>0.27423636173052057</v>
      </c>
      <c r="S270" s="1">
        <f t="shared" si="27"/>
        <v>0.6406566173510384</v>
      </c>
      <c r="T270" s="1">
        <f t="shared" si="29"/>
        <v>7.5210382542259492E-3</v>
      </c>
    </row>
    <row r="271" spans="15:20">
      <c r="O271" s="1">
        <f t="shared" si="28"/>
        <v>0.63126252505010283</v>
      </c>
      <c r="P271" s="1">
        <f t="shared" si="24"/>
        <v>0.32526368400789402</v>
      </c>
      <c r="Q271" s="1">
        <f t="shared" si="25"/>
        <v>0.38002461272828186</v>
      </c>
      <c r="R271" s="1">
        <f t="shared" si="26"/>
        <v>0.26237060579948024</v>
      </c>
      <c r="S271" s="1">
        <f t="shared" si="27"/>
        <v>0.62703139139204045</v>
      </c>
      <c r="T271" s="1">
        <f t="shared" si="29"/>
        <v>7.1918333333717355E-3</v>
      </c>
    </row>
    <row r="272" spans="15:20">
      <c r="O272" s="1">
        <f t="shared" si="28"/>
        <v>0.66733466933868002</v>
      </c>
      <c r="P272" s="1">
        <f t="shared" si="24"/>
        <v>0.31769370677565462</v>
      </c>
      <c r="Q272" s="1">
        <f t="shared" si="25"/>
        <v>0.38425772629869909</v>
      </c>
      <c r="R272" s="1">
        <f t="shared" si="26"/>
        <v>0.25077346307843418</v>
      </c>
      <c r="S272" s="1">
        <f t="shared" si="27"/>
        <v>0.61324537442205351</v>
      </c>
      <c r="T272" s="1">
        <f t="shared" si="29"/>
        <v>6.8630481879021774E-3</v>
      </c>
    </row>
    <row r="273" spans="15:20">
      <c r="O273" s="1">
        <f t="shared" si="28"/>
        <v>0.70340681362725721</v>
      </c>
      <c r="P273" s="1">
        <f t="shared" si="24"/>
        <v>0.30989793671966992</v>
      </c>
      <c r="Q273" s="1">
        <f t="shared" si="25"/>
        <v>0.38802879461529316</v>
      </c>
      <c r="R273" s="1">
        <f t="shared" si="26"/>
        <v>0.23945353438821659</v>
      </c>
      <c r="S273" s="1">
        <f t="shared" si="27"/>
        <v>0.59931494741691016</v>
      </c>
      <c r="T273" s="1">
        <f t="shared" si="29"/>
        <v>6.535893130430152E-3</v>
      </c>
    </row>
    <row r="274" spans="15:20">
      <c r="O274" s="1">
        <f t="shared" si="28"/>
        <v>0.7394789579158344</v>
      </c>
      <c r="P274" s="1">
        <f t="shared" si="24"/>
        <v>0.30190186441312228</v>
      </c>
      <c r="Q274" s="1">
        <f t="shared" si="25"/>
        <v>0.39132335036798016</v>
      </c>
      <c r="R274" s="1">
        <f t="shared" si="26"/>
        <v>0.22841850539697794</v>
      </c>
      <c r="S274" s="1">
        <f t="shared" si="27"/>
        <v>0.58525704339876916</v>
      </c>
      <c r="T274" s="1">
        <f t="shared" si="29"/>
        <v>6.2115247436352987E-3</v>
      </c>
    </row>
    <row r="275" spans="15:20">
      <c r="O275" s="1">
        <f t="shared" si="28"/>
        <v>0.77555110220441159</v>
      </c>
      <c r="P275" s="1">
        <f t="shared" si="24"/>
        <v>0.29373110753384668</v>
      </c>
      <c r="Q275" s="1">
        <f t="shared" si="25"/>
        <v>0.39412867571673471</v>
      </c>
      <c r="R275" s="1">
        <f t="shared" si="26"/>
        <v>0.2176751395726797</v>
      </c>
      <c r="S275" s="1">
        <f t="shared" si="27"/>
        <v>0.5710890859654022</v>
      </c>
      <c r="T275" s="1">
        <f t="shared" si="29"/>
        <v>5.8910388137669439E-3</v>
      </c>
    </row>
    <row r="276" spans="15:20">
      <c r="O276" s="1">
        <f t="shared" si="28"/>
        <v>0.81162324649298878</v>
      </c>
      <c r="P276" s="1">
        <f t="shared" si="24"/>
        <v>0.28541127660427568</v>
      </c>
      <c r="Q276" s="1">
        <f t="shared" si="25"/>
        <v>0.39643388406891894</v>
      </c>
      <c r="R276" s="1">
        <f t="shared" si="26"/>
        <v>0.20722927602906505</v>
      </c>
      <c r="S276" s="1">
        <f t="shared" si="27"/>
        <v>0.55682892467489919</v>
      </c>
      <c r="T276" s="1">
        <f t="shared" si="29"/>
        <v>5.5754640877080609E-3</v>
      </c>
    </row>
    <row r="277" spans="15:20">
      <c r="O277" s="1">
        <f t="shared" si="28"/>
        <v>0.84769539078156597</v>
      </c>
      <c r="P277" s="1">
        <f t="shared" si="24"/>
        <v>0.27696784432416272</v>
      </c>
      <c r="Q277" s="1">
        <f t="shared" si="25"/>
        <v>0.39822999045652158</v>
      </c>
      <c r="R277" s="1">
        <f t="shared" si="26"/>
        <v>0.19708583215268649</v>
      </c>
      <c r="S277" s="1">
        <f t="shared" si="27"/>
        <v>0.54249476768403759</v>
      </c>
      <c r="T277" s="1">
        <f t="shared" si="29"/>
        <v>5.2657569038864899E-3</v>
      </c>
    </row>
    <row r="278" spans="15:20">
      <c r="O278" s="1">
        <f t="shared" si="28"/>
        <v>0.88376753507014316</v>
      </c>
      <c r="P278" s="1">
        <f t="shared" si="24"/>
        <v>0.26842601939997512</v>
      </c>
      <c r="Q278" s="1">
        <f t="shared" si="25"/>
        <v>0.39950996987668341</v>
      </c>
      <c r="R278" s="1">
        <f t="shared" si="26"/>
        <v>0.1872488108649033</v>
      </c>
      <c r="S278" s="1">
        <f t="shared" si="27"/>
        <v>0.52810511206333044</v>
      </c>
      <c r="T278" s="1">
        <f t="shared" si="29"/>
        <v>4.9627967333923818E-3</v>
      </c>
    </row>
    <row r="279" spans="15:20">
      <c r="O279" s="1">
        <f t="shared" si="28"/>
        <v>0.91983967935872035</v>
      </c>
      <c r="P279" s="1">
        <f t="shared" si="24"/>
        <v>0.25981062570966601</v>
      </c>
      <c r="Q279" s="1">
        <f t="shared" si="25"/>
        <v>0.40026880306541551</v>
      </c>
      <c r="R279" s="1">
        <f t="shared" si="26"/>
        <v>0.17772131234131039</v>
      </c>
      <c r="S279" s="1">
        <f t="shared" si="27"/>
        <v>0.51367867223283592</v>
      </c>
      <c r="T279" s="1">
        <f t="shared" si="29"/>
        <v>4.6673826535003002E-3</v>
      </c>
    </row>
    <row r="280" spans="15:20">
      <c r="O280" s="1">
        <f t="shared" si="28"/>
        <v>0.95591182364729754</v>
      </c>
      <c r="P280" s="1">
        <f t="shared" si="24"/>
        <v>0.25114598756963719</v>
      </c>
      <c r="Q280" s="1">
        <f t="shared" si="25"/>
        <v>0.40050350928714412</v>
      </c>
      <c r="R280" s="1">
        <f t="shared" si="26"/>
        <v>0.16850554998208411</v>
      </c>
      <c r="S280" s="1">
        <f t="shared" si="27"/>
        <v>0.49923430697991322</v>
      </c>
      <c r="T280" s="1">
        <f t="shared" si="29"/>
        <v>4.3802307616766512E-3</v>
      </c>
    </row>
    <row r="281" spans="15:20">
      <c r="O281" s="1">
        <f t="shared" si="28"/>
        <v>0.99198396793587473</v>
      </c>
      <c r="P281" s="1">
        <f t="shared" si="24"/>
        <v>0.24245582179311154</v>
      </c>
      <c r="Q281" s="1">
        <f t="shared" si="25"/>
        <v>0.40021316584032274</v>
      </c>
      <c r="R281" s="1">
        <f t="shared" si="26"/>
        <v>0.1596028704004564</v>
      </c>
      <c r="S281" s="1">
        <f t="shared" si="27"/>
        <v>0.48479094553306001</v>
      </c>
      <c r="T281" s="1">
        <f t="shared" si="29"/>
        <v>4.1019725243538717E-3</v>
      </c>
    </row>
    <row r="282" spans="15:20">
      <c r="O282" s="1">
        <f t="shared" si="28"/>
        <v>1.0280561122244518</v>
      </c>
      <c r="P282" s="1">
        <f t="shared" si="24"/>
        <v>0.23376313714690894</v>
      </c>
      <c r="Q282" s="1">
        <f t="shared" si="25"/>
        <v>0.39939891410049272</v>
      </c>
      <c r="R282" s="1">
        <f t="shared" si="26"/>
        <v>0.1510137771731318</v>
      </c>
      <c r="S282" s="1">
        <f t="shared" si="27"/>
        <v>0.4703675131745978</v>
      </c>
      <c r="T282" s="1">
        <f t="shared" si="29"/>
        <v>3.8331540415106852E-3</v>
      </c>
    </row>
    <row r="283" spans="15:20">
      <c r="O283" s="1">
        <f t="shared" si="28"/>
        <v>1.064128256513029</v>
      </c>
      <c r="P283" s="1">
        <f t="shared" si="24"/>
        <v>0.22509014172785188</v>
      </c>
      <c r="Q283" s="1">
        <f t="shared" si="25"/>
        <v>0.39806395204540473</v>
      </c>
      <c r="R283" s="1">
        <f t="shared" si="26"/>
        <v>0.14273795807611334</v>
      </c>
      <c r="S283" s="1">
        <f t="shared" si="27"/>
        <v>0.45598285687920326</v>
      </c>
      <c r="T283" s="1">
        <f t="shared" si="29"/>
        <v>3.5742361956764427E-3</v>
      </c>
    </row>
    <row r="284" spans="15:20">
      <c r="O284" s="1">
        <f t="shared" si="28"/>
        <v>1.1002004008016062</v>
      </c>
      <c r="P284" s="1">
        <f t="shared" si="24"/>
        <v>0.2164581586918074</v>
      </c>
      <c r="Q284" s="1">
        <f t="shared" si="25"/>
        <v>0.39621351333070781</v>
      </c>
      <c r="R284" s="1">
        <f t="shared" si="26"/>
        <v>0.13477431551217534</v>
      </c>
      <c r="S284" s="1">
        <f t="shared" si="27"/>
        <v>0.44165567146504037</v>
      </c>
      <c r="T284" s="1">
        <f t="shared" si="29"/>
        <v>3.3255956425482913E-3</v>
      </c>
    </row>
    <row r="285" spans="15:20">
      <c r="O285" s="1">
        <f t="shared" si="28"/>
        <v>1.1362725450901834</v>
      </c>
      <c r="P285" s="1">
        <f t="shared" si="24"/>
        <v>0.20788755067880363</v>
      </c>
      <c r="Q285" s="1">
        <f t="shared" si="25"/>
        <v>0.3938548331077909</v>
      </c>
      <c r="R285" s="1">
        <f t="shared" si="26"/>
        <v>0.1271209998222278</v>
      </c>
      <c r="S285" s="1">
        <f t="shared" si="27"/>
        <v>0.4274044267395557</v>
      </c>
      <c r="T285" s="1">
        <f t="shared" si="29"/>
        <v>3.0875265901977303E-3</v>
      </c>
    </row>
    <row r="286" spans="15:20">
      <c r="O286" s="1">
        <f t="shared" si="28"/>
        <v>1.1723446893787606</v>
      </c>
      <c r="P286" s="1">
        <f t="shared" si="24"/>
        <v>0.19939765318780403</v>
      </c>
      <c r="Q286" s="1">
        <f t="shared" si="25"/>
        <v>0.3909971008961925</v>
      </c>
      <c r="R286" s="1">
        <f t="shared" si="26"/>
        <v>0.11977544516203797</v>
      </c>
      <c r="S286" s="1">
        <f t="shared" si="27"/>
        <v>0.41324729611290012</v>
      </c>
      <c r="T286" s="1">
        <f t="shared" si="29"/>
        <v>2.860243304952278E-3</v>
      </c>
    </row>
    <row r="287" spans="15:20">
      <c r="O287" s="1">
        <f t="shared" si="28"/>
        <v>1.2084168336673378</v>
      </c>
      <c r="P287" s="1">
        <f t="shared" si="24"/>
        <v>0.19100671706562544</v>
      </c>
      <c r="Q287" s="1">
        <f t="shared" si="25"/>
        <v>0.38765140094015077</v>
      </c>
      <c r="R287" s="1">
        <f t="shared" si="26"/>
        <v>0.11273440761824538</v>
      </c>
      <c r="S287" s="1">
        <f t="shared" si="27"/>
        <v>0.39920208713854399</v>
      </c>
      <c r="T287" s="1">
        <f t="shared" si="29"/>
        <v>2.6438832746138595E-3</v>
      </c>
    </row>
    <row r="288" spans="15:20">
      <c r="O288" s="1">
        <f t="shared" si="28"/>
        <v>1.244488977955915</v>
      </c>
      <c r="P288" s="1">
        <f t="shared" si="24"/>
        <v>0.18273186018713236</v>
      </c>
      <c r="Q288" s="1">
        <f t="shared" si="25"/>
        <v>0.3838306405909937</v>
      </c>
      <c r="R288" s="1">
        <f t="shared" si="26"/>
        <v>0.10599400523325431</v>
      </c>
      <c r="S288" s="1">
        <f t="shared" si="27"/>
        <v>0.38528617442311675</v>
      </c>
      <c r="T288" s="1">
        <f t="shared" si="29"/>
        <v>2.4385109537788286E-3</v>
      </c>
    </row>
    <row r="289" spans="15:20">
      <c r="O289" s="1">
        <f t="shared" si="28"/>
        <v>1.2805611222444921</v>
      </c>
      <c r="P289" s="1">
        <f t="shared" si="24"/>
        <v>0.17458902831915635</v>
      </c>
      <c r="Q289" s="1">
        <f t="shared" si="25"/>
        <v>0.3795494673628711</v>
      </c>
      <c r="R289" s="1">
        <f t="shared" si="26"/>
        <v>9.9549759607338473E-2</v>
      </c>
      <c r="S289" s="1">
        <f t="shared" si="27"/>
        <v>0.37151643532603473</v>
      </c>
      <c r="T289" s="1">
        <f t="shared" si="29"/>
        <v>2.244122011692279E-3</v>
      </c>
    </row>
    <row r="290" spans="15:20">
      <c r="O290" s="1">
        <f t="shared" si="28"/>
        <v>1.3166332665330693</v>
      </c>
      <c r="P290" s="1">
        <f t="shared" si="24"/>
        <v>0.16659296507944496</v>
      </c>
      <c r="Q290" s="1">
        <f t="shared" si="25"/>
        <v>0.37482417540761293</v>
      </c>
      <c r="R290" s="1">
        <f t="shared" si="26"/>
        <v>9.3396638748046712E-2</v>
      </c>
      <c r="S290" s="1">
        <f t="shared" si="27"/>
        <v>0.35790918884432588</v>
      </c>
      <c r="T290" s="1">
        <f t="shared" si="29"/>
        <v>2.0606480003198947E-3</v>
      </c>
    </row>
    <row r="291" spans="15:20">
      <c r="O291" s="1">
        <f t="shared" si="28"/>
        <v>1.3527054108216465</v>
      </c>
      <c r="P291" s="1">
        <f t="shared" si="24"/>
        <v>0.15875719082510181</v>
      </c>
      <c r="Q291" s="1">
        <f t="shared" si="25"/>
        <v>0.36967260224416137</v>
      </c>
      <c r="R291" s="1">
        <f t="shared" si="26"/>
        <v>8.7529100841590601E-2</v>
      </c>
      <c r="S291" s="1">
        <f t="shared" si="27"/>
        <v>0.34448013804951261</v>
      </c>
      <c r="T291" s="1">
        <f t="shared" si="29"/>
        <v>1.8879613591022883E-3</v>
      </c>
    </row>
    <row r="292" spans="15:20">
      <c r="O292" s="1">
        <f t="shared" si="28"/>
        <v>1.3887775551102237</v>
      </c>
      <c r="P292" s="1">
        <f t="shared" si="24"/>
        <v>0.15109399023314704</v>
      </c>
      <c r="Q292" s="1">
        <f t="shared" si="25"/>
        <v>0.36411401665809895</v>
      </c>
      <c r="R292" s="1">
        <f t="shared" si="26"/>
        <v>8.1941138628184085E-2</v>
      </c>
      <c r="S292" s="1">
        <f t="shared" si="27"/>
        <v>0.3312443164118053</v>
      </c>
      <c r="T292" s="1">
        <f t="shared" si="29"/>
        <v>1.725880673127061E-3</v>
      </c>
    </row>
    <row r="293" spans="15:20">
      <c r="O293" s="1">
        <f t="shared" si="28"/>
        <v>1.4248496993988009</v>
      </c>
      <c r="P293" s="1">
        <f t="shared" si="24"/>
        <v>0.14361440826958935</v>
      </c>
      <c r="Q293" s="1">
        <f t="shared" si="25"/>
        <v>0.35816899875644748</v>
      </c>
      <c r="R293" s="1">
        <f t="shared" si="26"/>
        <v>7.662632407307679E-2</v>
      </c>
      <c r="S293" s="1">
        <f t="shared" si="27"/>
        <v>0.31821603831254475</v>
      </c>
      <c r="T293" s="1">
        <f t="shared" si="29"/>
        <v>1.5741761031071435E-3</v>
      </c>
    </row>
    <row r="294" spans="15:20">
      <c r="O294" s="1">
        <f t="shared" si="28"/>
        <v>1.4609218436873781</v>
      </c>
      <c r="P294" s="1">
        <f t="shared" si="24"/>
        <v>0.13632825418326688</v>
      </c>
      <c r="Q294" s="1">
        <f t="shared" si="25"/>
        <v>0.35185931322143982</v>
      </c>
      <c r="R294" s="1">
        <f t="shared" si="26"/>
        <v>7.1577853037077865E-2</v>
      </c>
      <c r="S294" s="1">
        <f t="shared" si="27"/>
        <v>0.30540885400920204</v>
      </c>
      <c r="T294" s="1">
        <f t="shared" si="29"/>
        <v>1.4325749084796887E-3</v>
      </c>
    </row>
    <row r="295" spans="15:20">
      <c r="O295" s="1">
        <f t="shared" si="28"/>
        <v>1.4969939879759553</v>
      </c>
      <c r="P295" s="1">
        <f t="shared" si="24"/>
        <v>0.12924411310708317</v>
      </c>
      <c r="Q295" s="1">
        <f t="shared" si="25"/>
        <v>0.34520777685384413</v>
      </c>
      <c r="R295" s="1">
        <f t="shared" si="26"/>
        <v>6.6788589664477649E-2</v>
      </c>
      <c r="S295" s="1">
        <f t="shared" si="27"/>
        <v>0.29283550927871893</v>
      </c>
      <c r="T295" s="1">
        <f t="shared" si="29"/>
        <v>1.300766989002765E-3</v>
      </c>
    </row>
    <row r="296" spans="15:20">
      <c r="O296" s="1">
        <f t="shared" si="28"/>
        <v>1.5330661322645325</v>
      </c>
      <c r="P296" s="1">
        <f t="shared" si="24"/>
        <v>0.12236936480243055</v>
      </c>
      <c r="Q296" s="1">
        <f t="shared" si="25"/>
        <v>0.33823812153124921</v>
      </c>
      <c r="R296" s="1">
        <f t="shared" si="26"/>
        <v>6.2251110222193651E-2</v>
      </c>
      <c r="S296" s="1">
        <f t="shared" si="27"/>
        <v>0.28050790992496444</v>
      </c>
      <c r="T296" s="1">
        <f t="shared" si="29"/>
        <v>1.1784103752703334E-3</v>
      </c>
    </row>
    <row r="297" spans="15:20">
      <c r="O297" s="1">
        <f t="shared" si="28"/>
        <v>1.5691382765531097</v>
      </c>
      <c r="P297" s="1">
        <f t="shared" si="24"/>
        <v>0.11571020904276923</v>
      </c>
      <c r="Q297" s="1">
        <f t="shared" si="25"/>
        <v>0.33097485372930346</v>
      </c>
      <c r="R297" s="1">
        <f t="shared" si="26"/>
        <v>5.7957746141451993E-2</v>
      </c>
      <c r="S297" s="1">
        <f t="shared" si="27"/>
        <v>0.26843709129504334</v>
      </c>
      <c r="T297" s="1">
        <f t="shared" si="29"/>
        <v>1.0651366044282416E-3</v>
      </c>
    </row>
    <row r="298" spans="15:20">
      <c r="O298" s="1">
        <f t="shared" si="28"/>
        <v>1.6052104208416869</v>
      </c>
      <c r="P298" s="1">
        <f t="shared" si="24"/>
        <v>0.1092716970995984</v>
      </c>
      <c r="Q298" s="1">
        <f t="shared" si="25"/>
        <v>0.32344311176415858</v>
      </c>
      <c r="R298" s="1">
        <f t="shared" si="26"/>
        <v>5.3900626032109655E-2</v>
      </c>
      <c r="S298" s="1">
        <f t="shared" si="27"/>
        <v>0.25663319290756115</v>
      </c>
      <c r="T298" s="1">
        <f t="shared" si="29"/>
        <v>9.6055592388440863E-4</v>
      </c>
    </row>
    <row r="299" spans="15:20">
      <c r="O299" s="1">
        <f t="shared" si="28"/>
        <v>1.641282565130264</v>
      </c>
      <c r="P299" s="1">
        <f t="shared" si="24"/>
        <v>0.10305776876844494</v>
      </c>
      <c r="Q299" s="1">
        <f t="shared" si="25"/>
        <v>0.31566852191243133</v>
      </c>
      <c r="R299" s="1">
        <f t="shared" si="26"/>
        <v>5.0071716459568538E-2</v>
      </c>
      <c r="S299" s="1">
        <f t="shared" si="27"/>
        <v>0.24510543825416686</v>
      </c>
      <c r="T299" s="1">
        <f t="shared" si="29"/>
        <v>8.6426227279233947E-4</v>
      </c>
    </row>
    <row r="300" spans="15:20">
      <c r="O300" s="1">
        <f t="shared" si="28"/>
        <v>1.6773547094188412</v>
      </c>
      <c r="P300" s="1">
        <f t="shared" si="24"/>
        <v>9.707129435390148E-2</v>
      </c>
      <c r="Q300" s="1">
        <f t="shared" si="25"/>
        <v>0.3076770545511025</v>
      </c>
      <c r="R300" s="1">
        <f t="shared" si="26"/>
        <v>4.6462861294872537E-2</v>
      </c>
      <c r="S300" s="1">
        <f t="shared" si="27"/>
        <v>0.23386211979419957</v>
      </c>
      <c r="T300" s="1">
        <f t="shared" si="29"/>
        <v>7.7583799837613961E-4</v>
      </c>
    </row>
    <row r="301" spans="15:20">
      <c r="O301" s="1">
        <f t="shared" si="28"/>
        <v>1.7134268537074184</v>
      </c>
      <c r="P301" s="1">
        <f t="shared" si="24"/>
        <v>9.1314121021016659E-2</v>
      </c>
      <c r="Q301" s="1">
        <f t="shared" si="25"/>
        <v>0.29949488143434783</v>
      </c>
      <c r="R301" s="1">
        <f t="shared" si="26"/>
        <v>4.3065819469769284E-2</v>
      </c>
      <c r="S301" s="1">
        <f t="shared" si="27"/>
        <v>0.22291058912148065</v>
      </c>
      <c r="T301" s="1">
        <f t="shared" si="29"/>
        <v>6.9485827159650735E-4</v>
      </c>
    </row>
    <row r="302" spans="15:20">
      <c r="O302" s="1">
        <f t="shared" si="28"/>
        <v>1.7494989979959956</v>
      </c>
      <c r="P302" s="1">
        <f t="shared" si="24"/>
        <v>8.5787122915226111E-2</v>
      </c>
      <c r="Q302" s="1">
        <f t="shared" si="25"/>
        <v>0.29114823518788369</v>
      </c>
      <c r="R302" s="1">
        <f t="shared" si="26"/>
        <v>3.987230099001049E-2</v>
      </c>
      <c r="S302" s="1">
        <f t="shared" si="27"/>
        <v>0.21225725224262493</v>
      </c>
      <c r="T302" s="1">
        <f t="shared" si="29"/>
        <v>6.208951740752116E-4</v>
      </c>
    </row>
    <row r="303" spans="15:20">
      <c r="O303" s="1">
        <f t="shared" si="28"/>
        <v>1.7855711422845728</v>
      </c>
      <c r="P303" s="1">
        <f t="shared" si="24"/>
        <v>8.0490254454196247E-2</v>
      </c>
      <c r="Q303" s="1">
        <f t="shared" si="25"/>
        <v>0.28266327205469249</v>
      </c>
      <c r="R303" s="1">
        <f t="shared" si="26"/>
        <v>3.6874001081723007E-2</v>
      </c>
      <c r="S303" s="1">
        <f t="shared" si="27"/>
        <v>0.20190756986807834</v>
      </c>
      <c r="T303" s="1">
        <f t="shared" si="29"/>
        <v>5.5352143545558475E-4</v>
      </c>
    </row>
    <row r="304" spans="15:20">
      <c r="O304" s="1">
        <f t="shared" si="28"/>
        <v>1.82164328657315</v>
      </c>
      <c r="P304" s="1">
        <f t="shared" si="24"/>
        <v>7.5422606202067421E-2</v>
      </c>
      <c r="Q304" s="1">
        <f t="shared" si="25"/>
        <v>0.27406593886977054</v>
      </c>
      <c r="R304" s="1">
        <f t="shared" si="26"/>
        <v>3.4062632367097501E-2</v>
      </c>
      <c r="S304" s="1">
        <f t="shared" si="27"/>
        <v>0.1918660625807822</v>
      </c>
      <c r="T304" s="1">
        <f t="shared" si="29"/>
        <v>4.923138073581753E-4</v>
      </c>
    </row>
    <row r="305" spans="15:20">
      <c r="O305" s="1">
        <f t="shared" si="28"/>
        <v>1.8577154308617272</v>
      </c>
      <c r="P305" s="1">
        <f t="shared" si="24"/>
        <v>7.0582462749190694E-2</v>
      </c>
      <c r="Q305" s="1">
        <f t="shared" si="25"/>
        <v>0.26538184517670904</v>
      </c>
      <c r="R305" s="1">
        <f t="shared" si="26"/>
        <v>3.1429954986690878E-2</v>
      </c>
      <c r="S305" s="1">
        <f t="shared" si="27"/>
        <v>0.18213632071324404</v>
      </c>
      <c r="T305" s="1">
        <f t="shared" si="29"/>
        <v>4.3685606667684043E-4</v>
      </c>
    </row>
    <row r="306" spans="15:20">
      <c r="O306" s="1">
        <f t="shared" si="28"/>
        <v>1.8937875751503044</v>
      </c>
      <c r="P306" s="1">
        <f t="shared" si="24"/>
        <v>6.5967362038090158E-2</v>
      </c>
      <c r="Q306" s="1">
        <f t="shared" si="25"/>
        <v>0.25663614132646706</v>
      </c>
      <c r="R306" s="1">
        <f t="shared" si="26"/>
        <v>2.8967804606148673E-2</v>
      </c>
      <c r="S306" s="1">
        <f t="shared" si="27"/>
        <v>0.17272101873215384</v>
      </c>
      <c r="T306" s="1">
        <f t="shared" si="29"/>
        <v>3.8674164706609885E-4</v>
      </c>
    </row>
    <row r="307" spans="15:20">
      <c r="O307" s="1">
        <f t="shared" si="28"/>
        <v>1.9298597194388816</v>
      </c>
      <c r="P307" s="1">
        <f t="shared" si="24"/>
        <v>6.157415559853948E-2</v>
      </c>
      <c r="Q307" s="1">
        <f t="shared" si="25"/>
        <v>0.24785340331968622</v>
      </c>
      <c r="R307" s="1">
        <f t="shared" si="26"/>
        <v>2.6668118264938645E-2</v>
      </c>
      <c r="S307" s="1">
        <f t="shared" si="27"/>
        <v>0.16362193390077495</v>
      </c>
      <c r="T307" s="1">
        <f t="shared" si="29"/>
        <v>3.415759030178577E-4</v>
      </c>
    </row>
    <row r="308" spans="15:20">
      <c r="O308" s="1">
        <f t="shared" si="28"/>
        <v>1.9659318637274588</v>
      </c>
      <c r="P308" s="1">
        <f t="shared" si="24"/>
        <v>5.7399069180787389E-2</v>
      </c>
      <c r="Q308" s="1">
        <f t="shared" si="25"/>
        <v>0.23905752506942979</v>
      </c>
      <c r="R308" s="1">
        <f t="shared" si="26"/>
        <v>2.452295804360094E-2</v>
      </c>
      <c r="S308" s="1">
        <f t="shared" si="27"/>
        <v>0.15483996896338836</v>
      </c>
      <c r="T308" s="1">
        <f t="shared" si="29"/>
        <v>3.0097801586211352E-4</v>
      </c>
    </row>
    <row r="309" spans="15:20">
      <c r="O309" s="1">
        <f t="shared" si="28"/>
        <v>2.0020040080160357</v>
      </c>
      <c r="P309" s="1">
        <f t="shared" si="24"/>
        <v>5.3437763305553922E-2</v>
      </c>
      <c r="Q309" s="1">
        <f t="shared" si="25"/>
        <v>0.23027161867246834</v>
      </c>
      <c r="R309" s="1">
        <f t="shared" si="26"/>
        <v>2.2524532543930387E-2</v>
      </c>
      <c r="S309" s="1">
        <f t="shared" si="27"/>
        <v>0.14637517857324056</v>
      </c>
      <c r="T309" s="1">
        <f t="shared" si="29"/>
        <v>2.6458255531762562E-4</v>
      </c>
    </row>
    <row r="310" spans="15:20">
      <c r="O310" s="1">
        <f t="shared" si="28"/>
        <v>2.0380761523046127</v>
      </c>
      <c r="P310" s="1">
        <f t="shared" si="24"/>
        <v>4.9685393281892122E-2</v>
      </c>
      <c r="Q310" s="1">
        <f t="shared" si="25"/>
        <v>0.2215179231853357</v>
      </c>
      <c r="R310" s="1">
        <f t="shared" si="26"/>
        <v>2.0665216193288871E-2</v>
      </c>
      <c r="S310" s="1">
        <f t="shared" si="27"/>
        <v>0.13822679916587555</v>
      </c>
      <c r="T310" s="1">
        <f t="shared" si="29"/>
        <v>2.3204071384219362E-4</v>
      </c>
    </row>
    <row r="311" spans="15:20">
      <c r="O311" s="1">
        <f t="shared" si="28"/>
        <v>2.0741482965931897</v>
      </c>
      <c r="P311" s="1">
        <f t="shared" si="24"/>
        <v>4.6136668278812049E-2</v>
      </c>
      <c r="Q311" s="1">
        <f t="shared" si="25"/>
        <v>0.21281772230751564</v>
      </c>
      <c r="R311" s="1">
        <f t="shared" si="26"/>
        <v>1.8937566399821582E-2</v>
      </c>
      <c r="S311" s="1">
        <f t="shared" si="27"/>
        <v>0.13039328196353184</v>
      </c>
      <c r="T311" s="1">
        <f t="shared" si="29"/>
        <v>2.0302123399117323E-4</v>
      </c>
    </row>
    <row r="312" spans="15:20">
      <c r="O312" s="1">
        <f t="shared" si="28"/>
        <v>2.1102204408817666</v>
      </c>
      <c r="P312" s="1">
        <f t="shared" si="24"/>
        <v>4.2785909073146354E-2</v>
      </c>
      <c r="Q312" s="1">
        <f t="shared" si="25"/>
        <v>0.20419127127944736</v>
      </c>
      <c r="R312" s="1">
        <f t="shared" si="26"/>
        <v>1.7334338599628962E-2</v>
      </c>
      <c r="S312" s="1">
        <f t="shared" si="27"/>
        <v>0.1228723287834641</v>
      </c>
      <c r="T312" s="1">
        <f t="shared" si="29"/>
        <v>1.7721105129417359E-4</v>
      </c>
    </row>
    <row r="313" spans="15:20">
      <c r="O313" s="1">
        <f t="shared" si="28"/>
        <v>2.1462925851703436</v>
      </c>
      <c r="P313" s="1">
        <f t="shared" si="24"/>
        <v>3.9627104133972066E-2</v>
      </c>
      <c r="Q313" s="1">
        <f t="shared" si="25"/>
        <v>0.19565773320867919</v>
      </c>
      <c r="R313" s="1">
        <f t="shared" si="26"/>
        <v>1.5848499249888515E-2</v>
      </c>
      <c r="S313" s="1">
        <f t="shared" si="27"/>
        <v>0.11566093031366442</v>
      </c>
      <c r="T313" s="1">
        <f t="shared" si="29"/>
        <v>1.5431567683347108E-4</v>
      </c>
    </row>
    <row r="314" spans="15:20">
      <c r="O314" s="1">
        <f t="shared" si="28"/>
        <v>2.1823647294589206</v>
      </c>
      <c r="P314" s="1">
        <f t="shared" si="24"/>
        <v>3.6653963742469216E-2</v>
      </c>
      <c r="Q314" s="1">
        <f t="shared" si="25"/>
        <v>0.18723512494453451</v>
      </c>
      <c r="R314" s="1">
        <f t="shared" si="26"/>
        <v>1.4473236833477565E-2</v>
      </c>
      <c r="S314" s="1">
        <f t="shared" si="27"/>
        <v>0.10875540651344362</v>
      </c>
      <c r="T314" s="1">
        <f t="shared" si="29"/>
        <v>1.3405934478630583E-4</v>
      </c>
    </row>
    <row r="315" spans="15:20">
      <c r="O315" s="1">
        <f t="shared" si="28"/>
        <v>2.2184368737474975</v>
      </c>
      <c r="P315" s="1">
        <f t="shared" si="24"/>
        <v>3.3859971884921028E-2</v>
      </c>
      <c r="Q315" s="1">
        <f t="shared" si="25"/>
        <v>0.17894027253109876</v>
      </c>
      <c r="R315" s="1">
        <f t="shared" si="26"/>
        <v>1.3201970950809883E-2</v>
      </c>
      <c r="S315" s="1">
        <f t="shared" si="27"/>
        <v>0.10215144879362958</v>
      </c>
      <c r="T315" s="1">
        <f t="shared" si="29"/>
        <v>1.1618495072338046E-4</v>
      </c>
    </row>
    <row r="316" spans="15:20">
      <c r="O316" s="1">
        <f t="shared" si="28"/>
        <v>2.2545090180360745</v>
      </c>
      <c r="P316" s="1">
        <f t="shared" si="24"/>
        <v>3.1238435695178347E-2</v>
      </c>
      <c r="Q316" s="1">
        <f t="shared" si="25"/>
        <v>0.17078877618114657</v>
      </c>
      <c r="R316" s="1">
        <f t="shared" si="26"/>
        <v>1.202835958336379E-2</v>
      </c>
      <c r="S316" s="1">
        <f t="shared" si="27"/>
        <v>9.5844163631651713E-2</v>
      </c>
      <c r="T316" s="1">
        <f t="shared" si="29"/>
        <v>1.0045380648943815E-4</v>
      </c>
    </row>
    <row r="317" spans="15:20">
      <c r="O317" s="1">
        <f t="shared" si="28"/>
        <v>2.2905811623246515</v>
      </c>
      <c r="P317" s="1">
        <f t="shared" si="24"/>
        <v>2.8782532260911466E-2</v>
      </c>
      <c r="Q317" s="1">
        <f t="shared" si="25"/>
        <v>0.16279498463066353</v>
      </c>
      <c r="R317" s="1">
        <f t="shared" si="26"/>
        <v>1.0946304620759628E-2</v>
      </c>
      <c r="S317" s="1">
        <f t="shared" si="27"/>
        <v>8.9828117280359998E-2</v>
      </c>
      <c r="T317" s="1">
        <f t="shared" si="29"/>
        <v>8.6645237084849984E-5</v>
      </c>
    </row>
    <row r="318" spans="15:20">
      <c r="O318" s="1">
        <f t="shared" si="28"/>
        <v>2.3266533066132284</v>
      </c>
      <c r="P318" s="1">
        <f t="shared" si="24"/>
        <v>2.6485352644971188E-2</v>
      </c>
      <c r="Q318" s="1">
        <f t="shared" si="25"/>
        <v>0.15497197865566209</v>
      </c>
      <c r="R318" s="1">
        <f t="shared" si="26"/>
        <v>9.9499557492714885E-3</v>
      </c>
      <c r="S318" s="1">
        <f t="shared" si="27"/>
        <v>8.4097381235912261E-2</v>
      </c>
      <c r="T318" s="1">
        <f t="shared" si="29"/>
        <v>7.45560441796604E-5</v>
      </c>
    </row>
    <row r="319" spans="15:20">
      <c r="O319" s="1">
        <f t="shared" si="28"/>
        <v>2.3627254509018054</v>
      </c>
      <c r="P319" s="1">
        <f t="shared" si="24"/>
        <v>2.4339943008843259E-2</v>
      </c>
      <c r="Q319" s="1">
        <f t="shared" si="25"/>
        <v>0.1473315634607181</v>
      </c>
      <c r="R319" s="1">
        <f t="shared" si="26"/>
        <v>9.0337128043734838E-3</v>
      </c>
      <c r="S319" s="1">
        <f t="shared" si="27"/>
        <v>7.8645578139256322E-2</v>
      </c>
      <c r="T319" s="1">
        <f t="shared" si="29"/>
        <v>6.399985978422054E-5</v>
      </c>
    </row>
    <row r="320" spans="15:20">
      <c r="O320" s="1">
        <f t="shared" si="28"/>
        <v>2.3987975951903824</v>
      </c>
      <c r="P320" s="1">
        <f t="shared" si="24"/>
        <v>2.2339342759207202E-2</v>
      </c>
      <c r="Q320" s="1">
        <f t="shared" si="25"/>
        <v>0.13988426958264852</v>
      </c>
      <c r="R320" s="1">
        <f t="shared" si="26"/>
        <v>8.1922266933772692E-3</v>
      </c>
      <c r="S320" s="1">
        <f t="shared" si="27"/>
        <v>7.3465927797431552E-2</v>
      </c>
      <c r="T320" s="1">
        <f t="shared" si="29"/>
        <v>5.4806412233142712E-5</v>
      </c>
    </row>
    <row r="321" spans="15:20">
      <c r="O321" s="1">
        <f t="shared" si="28"/>
        <v>2.4348697394789593</v>
      </c>
      <c r="P321" s="1">
        <f t="shared" si="24"/>
        <v>2.0476619670748108E-2</v>
      </c>
      <c r="Q321" s="1">
        <f t="shared" si="25"/>
        <v>0.13263936189347258</v>
      </c>
      <c r="R321" s="1">
        <f t="shared" si="26"/>
        <v>7.4203989964851669E-3</v>
      </c>
      <c r="S321" s="1">
        <f t="shared" si="27"/>
        <v>6.8551293024858739E-2</v>
      </c>
      <c r="T321" s="1">
        <f t="shared" si="29"/>
        <v>4.68207250721215E-5</v>
      </c>
    </row>
    <row r="322" spans="15:20">
      <c r="O322" s="1">
        <f t="shared" si="28"/>
        <v>2.4709418837675363</v>
      </c>
      <c r="P322" s="1">
        <f t="shared" si="24"/>
        <v>1.8744901968412872E-2</v>
      </c>
      <c r="Q322" s="1">
        <f t="shared" si="25"/>
        <v>0.12560485623462136</v>
      </c>
      <c r="R322" s="1">
        <f t="shared" si="26"/>
        <v>6.7133803557185567E-3</v>
      </c>
      <c r="S322" s="1">
        <f t="shared" si="27"/>
        <v>6.3894225020760143E-2</v>
      </c>
      <c r="T322" s="1">
        <f t="shared" si="29"/>
        <v>3.9902267722583982E-5</v>
      </c>
    </row>
    <row r="323" spans="15:20">
      <c r="O323" s="1">
        <f t="shared" si="28"/>
        <v>2.5070140280561133</v>
      </c>
      <c r="P323" s="1">
        <f t="shared" si="24"/>
        <v>1.7137407380077796E-2</v>
      </c>
      <c r="Q323" s="1">
        <f t="shared" si="25"/>
        <v>0.11878754316952717</v>
      </c>
      <c r="R323" s="1">
        <f t="shared" si="26"/>
        <v>6.0665677612858904E-3</v>
      </c>
      <c r="S323" s="1">
        <f t="shared" si="27"/>
        <v>5.9487008016556153E-2</v>
      </c>
      <c r="T323" s="1">
        <f t="shared" si="29"/>
        <v>3.3924074992470962E-5</v>
      </c>
    </row>
    <row r="324" spans="15:20">
      <c r="O324" s="1">
        <f t="shared" si="28"/>
        <v>2.5430861723446903</v>
      </c>
      <c r="P324" s="1">
        <f t="shared" ref="P324:P387" si="30">_xlfn.NORM.DIST(O324,mucontrol,sdcontrol,FALSE)</f>
        <v>1.56474691959822E-2</v>
      </c>
      <c r="Q324" s="1">
        <f t="shared" ref="Q324:Q387" si="31">_xlfn.NORM.DIST(O324,mucase,sdcase,FALSE)</f>
        <v>0.1121930183043951</v>
      </c>
      <c r="R324" s="1">
        <f t="shared" ref="R324:R387" si="32">1-_xlfn.NORM.DIST(O324,mucontrol,sdcontrol,TRUE)</f>
        <v>5.475600844090045E-3</v>
      </c>
      <c r="S324" s="1">
        <f t="shared" ref="S324:S387" si="33">1-_xlfn.NORM.DIST(O324,mucase,sdcase,TRUE)</f>
        <v>5.5321702946289797E-2</v>
      </c>
      <c r="T324" s="1">
        <f t="shared" si="29"/>
        <v>2.8771850646628501E-5</v>
      </c>
    </row>
    <row r="325" spans="15:20">
      <c r="O325" s="1">
        <f t="shared" ref="O325:O388" si="34">O324+tstep</f>
        <v>2.5791583166332672</v>
      </c>
      <c r="P325" s="1">
        <f t="shared" si="30"/>
        <v>1.4268559394192836E-2</v>
      </c>
      <c r="Q325" s="1">
        <f t="shared" si="31"/>
        <v>0.10582571859716815</v>
      </c>
      <c r="R325" s="1">
        <f t="shared" si="32"/>
        <v>4.9363572813425627E-3</v>
      </c>
      <c r="S325" s="1">
        <f t="shared" si="33"/>
        <v>5.1390189913530282E-2</v>
      </c>
      <c r="T325" s="1">
        <f t="shared" ref="T325:T388" si="35">(R325-R326)*(S326+S325)/2</f>
        <v>2.4343068390418675E-5</v>
      </c>
    </row>
    <row r="326" spans="15:20">
      <c r="O326" s="1">
        <f t="shared" si="34"/>
        <v>2.6152304609218442</v>
      </c>
      <c r="P326" s="1">
        <f t="shared" si="30"/>
        <v>1.2994308911753041E-2</v>
      </c>
      <c r="Q326" s="1">
        <f t="shared" si="31"/>
        <v>9.9688964052396203E-2</v>
      </c>
      <c r="R326" s="1">
        <f t="shared" si="32"/>
        <v>4.4449474197425509E-3</v>
      </c>
      <c r="S326" s="1">
        <f t="shared" si="33"/>
        <v>4.768420924955763E-2</v>
      </c>
      <c r="T326" s="1">
        <f t="shared" si="35"/>
        <v>2.0546081792029471E-5</v>
      </c>
    </row>
    <row r="327" spans="15:20">
      <c r="O327" s="1">
        <f t="shared" si="34"/>
        <v>2.6513026052104212</v>
      </c>
      <c r="P327" s="1">
        <f t="shared" si="30"/>
        <v>1.1818525159022358E-2</v>
      </c>
      <c r="Q327" s="1">
        <f t="shared" si="31"/>
        <v>9.3785004184767803E-2</v>
      </c>
      <c r="R327" s="1">
        <f t="shared" si="32"/>
        <v>3.9977082174695866E-3</v>
      </c>
      <c r="S327" s="1">
        <f t="shared" si="33"/>
        <v>4.4195400979643806E-2</v>
      </c>
      <c r="T327" s="1">
        <f t="shared" si="35"/>
        <v>1.7299252901376983E-5</v>
      </c>
    </row>
    <row r="328" spans="15:20">
      <c r="O328" s="1">
        <f t="shared" si="34"/>
        <v>2.6873747494989981</v>
      </c>
      <c r="P328" s="1">
        <f t="shared" si="30"/>
        <v>1.0735206890049254E-2</v>
      </c>
      <c r="Q328" s="1">
        <f t="shared" si="31"/>
        <v>8.8115068626214918E-2</v>
      </c>
      <c r="R328" s="1">
        <f t="shared" si="32"/>
        <v>3.5911966024451125E-3</v>
      </c>
      <c r="S328" s="1">
        <f t="shared" si="33"/>
        <v>4.0915342536678501E-2</v>
      </c>
      <c r="T328" s="1">
        <f t="shared" si="35"/>
        <v>1.4530107644119001E-5</v>
      </c>
    </row>
    <row r="329" spans="15:20">
      <c r="O329" s="1">
        <f t="shared" si="34"/>
        <v>2.7234468937875751</v>
      </c>
      <c r="P329" s="1">
        <f t="shared" si="30"/>
        <v>9.7385565546903967E-3</v>
      </c>
      <c r="Q329" s="1">
        <f t="shared" si="31"/>
        <v>8.2679421250463903E-2</v>
      </c>
      <c r="R329" s="1">
        <f t="shared" si="32"/>
        <v>3.2221823400007121E-3</v>
      </c>
      <c r="S329" s="1">
        <f t="shared" si="33"/>
        <v>3.7835584583967741E-2</v>
      </c>
      <c r="T329" s="1">
        <f t="shared" si="35"/>
        <v>1.2174524495235655E-5</v>
      </c>
    </row>
    <row r="330" spans="15:20">
      <c r="O330" s="1">
        <f t="shared" si="34"/>
        <v>2.7595190380761521</v>
      </c>
      <c r="P330" s="1">
        <f t="shared" si="30"/>
        <v>8.8229902686694194E-3</v>
      </c>
      <c r="Q330" s="1">
        <f t="shared" si="31"/>
        <v>7.7477417194289619E-2</v>
      </c>
      <c r="R330" s="1">
        <f t="shared" si="32"/>
        <v>2.8876404983658732E-3</v>
      </c>
      <c r="S330" s="1">
        <f t="shared" si="33"/>
        <v>3.4947684831548087E-2</v>
      </c>
      <c r="T330" s="1">
        <f t="shared" si="35"/>
        <v>1.0175961484764766E-5</v>
      </c>
    </row>
    <row r="331" spans="15:20">
      <c r="O331" s="1">
        <f t="shared" si="34"/>
        <v>2.795591182364729</v>
      </c>
      <c r="P331" s="1">
        <f t="shared" si="30"/>
        <v>7.9831455459557932E-3</v>
      </c>
      <c r="Q331" s="1">
        <f t="shared" si="31"/>
        <v>7.2507562166101186E-2</v>
      </c>
      <c r="R331" s="1">
        <f t="shared" si="32"/>
        <v>2.5847435953167963E-3</v>
      </c>
      <c r="S331" s="1">
        <f t="shared" si="33"/>
        <v>3.2243239752557051E-2</v>
      </c>
      <c r="T331" s="1">
        <f t="shared" si="35"/>
        <v>8.4847252667839504E-6</v>
      </c>
    </row>
    <row r="332" spans="15:20">
      <c r="O332" s="1">
        <f t="shared" si="34"/>
        <v>2.831663326653306</v>
      </c>
      <c r="P332" s="1">
        <f t="shared" si="30"/>
        <v>7.2138869438564757E-3</v>
      </c>
      <c r="Q332" s="1">
        <f t="shared" si="31"/>
        <v>6.7767573449360574E-2</v>
      </c>
      <c r="R332" s="1">
        <f t="shared" si="32"/>
        <v>2.310853504007726E-3</v>
      </c>
      <c r="S332" s="1">
        <f t="shared" si="33"/>
        <v>2.9713914127897811E-2</v>
      </c>
      <c r="T332" s="1">
        <f t="shared" si="35"/>
        <v>7.057284798481796E-6</v>
      </c>
    </row>
    <row r="333" spans="15:20">
      <c r="O333" s="1">
        <f t="shared" si="34"/>
        <v>2.867735470941883</v>
      </c>
      <c r="P333" s="1">
        <f t="shared" si="30"/>
        <v>6.5103097751846271E-3</v>
      </c>
      <c r="Q333" s="1">
        <f t="shared" si="31"/>
        <v>6.3254442030177119E-2</v>
      </c>
      <c r="R333" s="1">
        <f t="shared" si="32"/>
        <v>2.0635131905020199E-3</v>
      </c>
      <c r="S333" s="1">
        <f t="shared" si="33"/>
        <v>2.735146836842528E-2</v>
      </c>
      <c r="T333" s="1">
        <f t="shared" si="35"/>
        <v>5.8556311302534919E-6</v>
      </c>
    </row>
    <row r="334" spans="15:20">
      <c r="O334" s="1">
        <f t="shared" si="34"/>
        <v>2.9038076152304599</v>
      </c>
      <c r="P334" s="1">
        <f t="shared" si="30"/>
        <v>5.8677420439465985E-3</v>
      </c>
      <c r="Q334" s="1">
        <f t="shared" si="31"/>
        <v>5.8964495304678198E-2</v>
      </c>
      <c r="R334" s="1">
        <f t="shared" si="32"/>
        <v>1.8404383499096566E-3</v>
      </c>
      <c r="S334" s="1">
        <f t="shared" si="33"/>
        <v>2.5147783584006267E-2</v>
      </c>
      <c r="T334" s="1">
        <f t="shared" si="35"/>
        <v>4.8466838992427679E-6</v>
      </c>
    </row>
    <row r="335" spans="15:20">
      <c r="O335" s="1">
        <f t="shared" si="34"/>
        <v>2.9398797595190369</v>
      </c>
      <c r="P335" s="1">
        <f t="shared" si="30"/>
        <v>5.2817447613261867E-3</v>
      </c>
      <c r="Q335" s="1">
        <f t="shared" si="31"/>
        <v>5.4893459851844371E-2</v>
      </c>
      <c r="R335" s="1">
        <f t="shared" si="32"/>
        <v>1.6395090023841874E-3</v>
      </c>
      <c r="S335" s="1">
        <f t="shared" si="33"/>
        <v>2.309488438791274E-2</v>
      </c>
      <c r="T335" s="1">
        <f t="shared" si="35"/>
        <v>4.0017443434746923E-6</v>
      </c>
    </row>
    <row r="336" spans="15:20">
      <c r="O336" s="1">
        <f t="shared" si="34"/>
        <v>2.9759519038076139</v>
      </c>
      <c r="P336" s="1">
        <f t="shared" si="30"/>
        <v>4.7481107975076448E-3</v>
      </c>
      <c r="Q336" s="1">
        <f t="shared" si="31"/>
        <v>5.1036523790829603E-2</v>
      </c>
      <c r="R336" s="1">
        <f t="shared" si="32"/>
        <v>1.4587611045930871E-3</v>
      </c>
      <c r="S336" s="1">
        <f t="shared" si="33"/>
        <v>2.1184959442965057E-2</v>
      </c>
      <c r="T336" s="1">
        <f t="shared" si="35"/>
        <v>3.2959940052408462E-6</v>
      </c>
    </row>
    <row r="337" spans="15:20">
      <c r="O337" s="1">
        <f t="shared" si="34"/>
        <v>3.0120240480961908</v>
      </c>
      <c r="P337" s="1">
        <f t="shared" si="30"/>
        <v>4.2628624222315944E-3</v>
      </c>
      <c r="Q337" s="1">
        <f t="shared" si="31"/>
        <v>4.7388398277768286E-2</v>
      </c>
      <c r="R337" s="1">
        <f t="shared" si="32"/>
        <v>1.2963782267093604E-3</v>
      </c>
      <c r="S337" s="1">
        <f t="shared" si="33"/>
        <v>1.9410379772551556E-2</v>
      </c>
      <c r="T337" s="1">
        <f t="shared" si="35"/>
        <v>2.7080377629160544E-6</v>
      </c>
    </row>
    <row r="338" spans="15:20">
      <c r="O338" s="1">
        <f t="shared" si="34"/>
        <v>3.0480961923847678</v>
      </c>
      <c r="P338" s="1">
        <f t="shared" si="30"/>
        <v>3.8222476830881715E-3</v>
      </c>
      <c r="Q338" s="1">
        <f t="shared" si="31"/>
        <v>4.3943377735113774E-2</v>
      </c>
      <c r="R338" s="1">
        <f t="shared" si="32"/>
        <v>1.1506833395257265E-3</v>
      </c>
      <c r="S338" s="1">
        <f t="shared" si="33"/>
        <v>1.776371487502304E-2</v>
      </c>
      <c r="T338" s="1">
        <f t="shared" si="35"/>
        <v>2.2194894107640741E-6</v>
      </c>
    </row>
    <row r="339" spans="15:20">
      <c r="O339" s="1">
        <f t="shared" si="34"/>
        <v>3.0841683366733448</v>
      </c>
      <c r="P339" s="1">
        <f t="shared" si="30"/>
        <v>3.4227357655864841E-3</v>
      </c>
      <c r="Q339" s="1">
        <f t="shared" si="31"/>
        <v>4.0695398446084448E-2</v>
      </c>
      <c r="R339" s="1">
        <f t="shared" si="32"/>
        <v>1.0201307509987156E-3</v>
      </c>
      <c r="S339" s="1">
        <f t="shared" si="33"/>
        <v>1.6237746693927302E-2</v>
      </c>
      <c r="T339" s="1">
        <f t="shared" si="35"/>
        <v>1.8145976858594686E-6</v>
      </c>
    </row>
    <row r="340" spans="15:20">
      <c r="O340" s="1">
        <f t="shared" si="34"/>
        <v>3.1202404809619217</v>
      </c>
      <c r="P340" s="1">
        <f t="shared" si="30"/>
        <v>3.061011473160733E-3</v>
      </c>
      <c r="Q340" s="1">
        <f t="shared" si="31"/>
        <v>3.7638095187261016E-2</v>
      </c>
      <c r="R340" s="1">
        <f t="shared" si="32"/>
        <v>9.0329822644585889E-4</v>
      </c>
      <c r="S340" s="1">
        <f t="shared" si="33"/>
        <v>1.4825481509080807E-2</v>
      </c>
      <c r="T340" s="1">
        <f t="shared" si="35"/>
        <v>1.4799104105563929E-6</v>
      </c>
    </row>
    <row r="341" spans="15:20">
      <c r="O341" s="1">
        <f t="shared" si="34"/>
        <v>3.1563126252504987</v>
      </c>
      <c r="P341" s="1">
        <f t="shared" si="30"/>
        <v>2.7339689586393843E-3</v>
      </c>
      <c r="Q341" s="1">
        <f t="shared" si="31"/>
        <v>3.4764855613255118E-2</v>
      </c>
      <c r="R341" s="1">
        <f t="shared" si="32"/>
        <v>7.988793217444945E-4</v>
      </c>
      <c r="S341" s="1">
        <f t="shared" si="33"/>
        <v>1.352015982452448E-2</v>
      </c>
      <c r="T341" s="1">
        <f t="shared" si="35"/>
        <v>1.2039742660509491E-6</v>
      </c>
    </row>
    <row r="342" spans="15:20">
      <c r="O342" s="1">
        <f t="shared" si="34"/>
        <v>3.1923847695390757</v>
      </c>
      <c r="P342" s="1">
        <f t="shared" si="30"/>
        <v>2.4387048314647455E-3</v>
      </c>
      <c r="Q342" s="1">
        <f t="shared" si="31"/>
        <v>3.2068872148163764E-2</v>
      </c>
      <c r="R342" s="1">
        <f t="shared" si="32"/>
        <v>7.0567595427273311E-4</v>
      </c>
      <c r="S342" s="1">
        <f t="shared" si="33"/>
        <v>1.2315264339001097E-2</v>
      </c>
      <c r="T342" s="1">
        <f t="shared" si="35"/>
        <v>9.7706762819100659E-7</v>
      </c>
    </row>
    <row r="343" spans="15:20">
      <c r="O343" s="1">
        <f t="shared" si="34"/>
        <v>3.2284569138276527</v>
      </c>
      <c r="P343" s="1">
        <f t="shared" si="30"/>
        <v>2.172510757249595E-3</v>
      </c>
      <c r="Q343" s="1">
        <f t="shared" si="31"/>
        <v>2.9543191178776514E-2</v>
      </c>
      <c r="R343" s="1">
        <f t="shared" si="32"/>
        <v>6.2259123198082911E-4</v>
      </c>
      <c r="S343" s="1">
        <f t="shared" si="33"/>
        <v>1.120452609270417E-2</v>
      </c>
      <c r="T343" s="1">
        <f t="shared" si="35"/>
        <v>7.9096386961415017E-7</v>
      </c>
    </row>
    <row r="344" spans="15:20">
      <c r="O344" s="1">
        <f t="shared" si="34"/>
        <v>3.2645290581162296</v>
      </c>
      <c r="P344" s="1">
        <f t="shared" si="30"/>
        <v>1.9328656582278242E-3</v>
      </c>
      <c r="Q344" s="1">
        <f t="shared" si="31"/>
        <v>2.7180759383800296E-2</v>
      </c>
      <c r="R344" s="1">
        <f t="shared" si="32"/>
        <v>5.4862255692678108E-4</v>
      </c>
      <c r="S344" s="1">
        <f t="shared" si="33"/>
        <v>1.0181928890738545E-2</v>
      </c>
      <c r="T344" s="1">
        <f t="shared" si="35"/>
        <v>6.3872255380488235E-7</v>
      </c>
    </row>
    <row r="345" spans="15:20">
      <c r="O345" s="1">
        <f t="shared" si="34"/>
        <v>3.3006012024048066</v>
      </c>
      <c r="P345" s="1">
        <f t="shared" si="30"/>
        <v>1.7174276149209448E-3</v>
      </c>
      <c r="Q345" s="1">
        <f t="shared" si="31"/>
        <v>2.4974467071334844E-2</v>
      </c>
      <c r="R345" s="1">
        <f t="shared" si="32"/>
        <v>4.8285501583467116E-4</v>
      </c>
      <c r="S345" s="1">
        <f t="shared" si="33"/>
        <v>9.2417121090162535E-3</v>
      </c>
      <c r="T345" s="1">
        <f t="shared" si="35"/>
        <v>5.1450600700109382E-7</v>
      </c>
    </row>
    <row r="346" spans="15:20">
      <c r="O346" s="1">
        <f t="shared" si="34"/>
        <v>3.3366733466933836</v>
      </c>
      <c r="P346" s="1">
        <f t="shared" si="30"/>
        <v>1.5240255610147462E-3</v>
      </c>
      <c r="Q346" s="1">
        <f t="shared" si="31"/>
        <v>2.2917188433143602E-2</v>
      </c>
      <c r="R346" s="1">
        <f t="shared" si="32"/>
        <v>4.2445506677157852E-4</v>
      </c>
      <c r="S346" s="1">
        <f t="shared" si="33"/>
        <v>8.3783719922642108E-3</v>
      </c>
      <c r="T346" s="1">
        <f t="shared" si="35"/>
        <v>4.1341884555100404E-7</v>
      </c>
    </row>
    <row r="347" spans="15:20">
      <c r="O347" s="1">
        <f t="shared" si="34"/>
        <v>3.3727454909819605</v>
      </c>
      <c r="P347" s="1">
        <f t="shared" si="30"/>
        <v>1.3506508551214946E-3</v>
      </c>
      <c r="Q347" s="1">
        <f t="shared" si="31"/>
        <v>2.1001818658639083E-2</v>
      </c>
      <c r="R347" s="1">
        <f t="shared" si="32"/>
        <v>3.7266452786810511E-4</v>
      </c>
      <c r="S347" s="1">
        <f t="shared" si="33"/>
        <v>7.5866615564899043E-3</v>
      </c>
      <c r="T347" s="1">
        <f t="shared" si="35"/>
        <v>3.3136815150590525E-7</v>
      </c>
    </row>
    <row r="348" spans="15:20">
      <c r="O348" s="1">
        <f t="shared" si="34"/>
        <v>3.4088176352705375</v>
      </c>
      <c r="P348" s="1">
        <f t="shared" si="30"/>
        <v>1.1954488048837764E-3</v>
      </c>
      <c r="Q348" s="1">
        <f t="shared" si="31"/>
        <v>1.9221307883702125E-2</v>
      </c>
      <c r="R348" s="1">
        <f t="shared" si="32"/>
        <v>3.2679487113695949E-4</v>
      </c>
      <c r="S348" s="1">
        <f t="shared" si="33"/>
        <v>6.8615892097254605E-3</v>
      </c>
      <c r="T348" s="1">
        <f t="shared" si="35"/>
        <v>2.6494212156153198E-7</v>
      </c>
    </row>
    <row r="349" spans="15:20">
      <c r="O349" s="1">
        <f t="shared" si="34"/>
        <v>3.4448897795591145</v>
      </c>
      <c r="P349" s="1">
        <f t="shared" si="30"/>
        <v>1.0567102108353205E-3</v>
      </c>
      <c r="Q349" s="1">
        <f t="shared" si="31"/>
        <v>1.7568691979294594E-2</v>
      </c>
      <c r="R349" s="1">
        <f t="shared" si="32"/>
        <v>2.8622182187032497E-4</v>
      </c>
      <c r="S349" s="1">
        <f t="shared" si="33"/>
        <v>6.1984162052192149E-3</v>
      </c>
      <c r="T349" s="1">
        <f t="shared" si="35"/>
        <v>2.1130515831073821E-7</v>
      </c>
    </row>
    <row r="350" spans="15:20">
      <c r="O350" s="1">
        <f t="shared" si="34"/>
        <v>3.4809619238476914</v>
      </c>
      <c r="P350" s="1">
        <f t="shared" si="30"/>
        <v>9.3286298964046746E-4</v>
      </c>
      <c r="Q350" s="1">
        <f t="shared" si="31"/>
        <v>1.6037120212157786E-2</v>
      </c>
      <c r="R350" s="1">
        <f t="shared" si="32"/>
        <v>2.5038026180379536E-4</v>
      </c>
      <c r="S350" s="1">
        <f t="shared" si="33"/>
        <v>5.5926530405675523E-3</v>
      </c>
      <c r="T350" s="1">
        <f t="shared" si="35"/>
        <v>1.6810752311880662E-7</v>
      </c>
    </row>
    <row r="351" spans="15:20">
      <c r="O351" s="1">
        <f t="shared" si="34"/>
        <v>3.5170340681362684</v>
      </c>
      <c r="P351" s="1">
        <f t="shared" si="30"/>
        <v>8.2246392884472201E-4</v>
      </c>
      <c r="Q351" s="1">
        <f t="shared" si="31"/>
        <v>1.4619879834616338E-2</v>
      </c>
      <c r="R351" s="1">
        <f t="shared" si="32"/>
        <v>2.1875943222271488E-4</v>
      </c>
      <c r="S351" s="1">
        <f t="shared" si="33"/>
        <v>5.0400549146588647E-3</v>
      </c>
      <c r="T351" s="1">
        <f t="shared" si="35"/>
        <v>1.3340782286072586E-7</v>
      </c>
    </row>
    <row r="352" spans="15:20">
      <c r="O352" s="1">
        <f t="shared" si="34"/>
        <v>3.5531062124248454</v>
      </c>
      <c r="P352" s="1">
        <f t="shared" si="30"/>
        <v>7.241906181314566E-4</v>
      </c>
      <c r="Q352" s="1">
        <f t="shared" si="31"/>
        <v>1.3310417682568479E-2</v>
      </c>
      <c r="R352" s="1">
        <f t="shared" si="32"/>
        <v>1.9089843143271779E-4</v>
      </c>
      <c r="S352" s="1">
        <f t="shared" si="33"/>
        <v>4.5366163518394398E-3</v>
      </c>
      <c r="T352" s="1">
        <f t="shared" si="35"/>
        <v>1.0560675473271968E-7</v>
      </c>
    </row>
    <row r="353" spans="15:20">
      <c r="O353" s="1">
        <f t="shared" si="34"/>
        <v>3.5891783567134223</v>
      </c>
      <c r="P353" s="1">
        <f t="shared" si="30"/>
        <v>6.3683359533198386E-4</v>
      </c>
      <c r="Q353" s="1">
        <f t="shared" si="31"/>
        <v>1.2102358880117283E-2</v>
      </c>
      <c r="R353" s="1">
        <f t="shared" si="32"/>
        <v>1.6638199952023758E-4</v>
      </c>
      <c r="S353" s="1">
        <f t="shared" si="33"/>
        <v>4.0785650995005529E-3</v>
      </c>
      <c r="T353" s="1">
        <f t="shared" si="35"/>
        <v>8.3390681860809915E-8</v>
      </c>
    </row>
    <row r="354" spans="15:20">
      <c r="O354" s="1">
        <f t="shared" si="34"/>
        <v>3.6252505010019993</v>
      </c>
      <c r="P354" s="1">
        <f t="shared" si="30"/>
        <v>5.5928873910628877E-4</v>
      </c>
      <c r="Q354" s="1">
        <f t="shared" si="31"/>
        <v>1.0989522765998631E-2</v>
      </c>
      <c r="R354" s="1">
        <f t="shared" si="32"/>
        <v>1.4483658205965977E-4</v>
      </c>
      <c r="S354" s="1">
        <f t="shared" si="33"/>
        <v>3.6623554014265647E-3</v>
      </c>
      <c r="T354" s="1">
        <f t="shared" si="35"/>
        <v>6.5683755174504648E-8</v>
      </c>
    </row>
    <row r="355" spans="15:20">
      <c r="O355" s="1">
        <f t="shared" si="34"/>
        <v>3.6613226452905763</v>
      </c>
      <c r="P355" s="1">
        <f t="shared" si="30"/>
        <v>4.9054993431988986E-4</v>
      </c>
      <c r="Q355" s="1">
        <f t="shared" si="31"/>
        <v>9.9659361710357636E-3</v>
      </c>
      <c r="R355" s="1">
        <f t="shared" si="32"/>
        <v>1.2592666338617775E-4</v>
      </c>
      <c r="S355" s="1">
        <f t="shared" si="33"/>
        <v>3.2846607448263621E-3</v>
      </c>
      <c r="T355" s="1">
        <f t="shared" si="35"/>
        <v>5.1607432657636703E-8</v>
      </c>
    </row>
    <row r="356" spans="15:20">
      <c r="O356" s="1">
        <f t="shared" si="34"/>
        <v>3.6973947895791532</v>
      </c>
      <c r="P356" s="1">
        <f t="shared" si="30"/>
        <v>4.2970203070087892E-4</v>
      </c>
      <c r="Q356" s="1">
        <f t="shared" si="31"/>
        <v>9.0258441873738542E-3</v>
      </c>
      <c r="R356" s="1">
        <f t="shared" si="32"/>
        <v>1.0935135920664418E-4</v>
      </c>
      <c r="S356" s="1">
        <f t="shared" si="33"/>
        <v>2.9423661740954898E-3</v>
      </c>
      <c r="T356" s="1">
        <f t="shared" si="35"/>
        <v>4.0446374282709631E-8</v>
      </c>
    </row>
    <row r="357" spans="15:20">
      <c r="O357" s="1">
        <f t="shared" si="34"/>
        <v>3.7334669338677302</v>
      </c>
      <c r="P357" s="1">
        <f t="shared" si="30"/>
        <v>3.7591411037572173E-4</v>
      </c>
      <c r="Q357" s="1">
        <f t="shared" si="31"/>
        <v>8.1637185793197384E-3</v>
      </c>
      <c r="R357" s="1">
        <f t="shared" si="32"/>
        <v>9.4841257677114044E-5</v>
      </c>
      <c r="S357" s="1">
        <f t="shared" si="33"/>
        <v>2.632560259106298E-3</v>
      </c>
      <c r="T357" s="1">
        <f t="shared" si="35"/>
        <v>3.1619809222665675E-8</v>
      </c>
    </row>
    <row r="358" spans="15:20">
      <c r="O358" s="1">
        <f t="shared" si="34"/>
        <v>3.7695390781563072</v>
      </c>
      <c r="P358" s="1">
        <f t="shared" si="30"/>
        <v>3.2843307535205467E-4</v>
      </c>
      <c r="Q358" s="1">
        <f t="shared" si="31"/>
        <v>7.3742639923549159E-3</v>
      </c>
      <c r="R358" s="1">
        <f t="shared" si="32"/>
        <v>8.2155497590719051E-5</v>
      </c>
      <c r="S358" s="1">
        <f t="shared" si="33"/>
        <v>2.3525268002929645E-3</v>
      </c>
      <c r="T358" s="1">
        <f t="shared" si="35"/>
        <v>2.4657580737659695E-8</v>
      </c>
    </row>
    <row r="359" spans="15:20">
      <c r="O359" s="1">
        <f t="shared" si="34"/>
        <v>3.8056112224448841</v>
      </c>
      <c r="P359" s="1">
        <f t="shared" si="30"/>
        <v>2.8657756193530676E-4</v>
      </c>
      <c r="Q359" s="1">
        <f t="shared" si="31"/>
        <v>6.6524221214433882E-3</v>
      </c>
      <c r="R359" s="1">
        <f t="shared" si="32"/>
        <v>7.107907199699337E-5</v>
      </c>
      <c r="S359" s="1">
        <f t="shared" si="33"/>
        <v>2.0997363470579566E-3</v>
      </c>
      <c r="T359" s="1">
        <f t="shared" si="35"/>
        <v>1.9180173477585471E-8</v>
      </c>
    </row>
    <row r="360" spans="15:20">
      <c r="O360" s="1">
        <f t="shared" si="34"/>
        <v>3.8416833667334611</v>
      </c>
      <c r="P360" s="1">
        <f t="shared" si="30"/>
        <v>2.4973218542273019E-4</v>
      </c>
      <c r="Q360" s="1">
        <f t="shared" si="31"/>
        <v>5.99337400227352E-3</v>
      </c>
      <c r="R360" s="1">
        <f t="shared" si="32"/>
        <v>6.142034539013963E-5</v>
      </c>
      <c r="S360" s="1">
        <f t="shared" si="33"/>
        <v>1.8718376001692905E-3</v>
      </c>
      <c r="T360" s="1">
        <f t="shared" si="35"/>
        <v>1.488211791184716E-8</v>
      </c>
    </row>
    <row r="361" spans="15:20">
      <c r="O361" s="1">
        <f t="shared" si="34"/>
        <v>3.8777555110220381</v>
      </c>
      <c r="P361" s="1">
        <f t="shared" si="30"/>
        <v>2.1734211519840673E-4</v>
      </c>
      <c r="Q361" s="1">
        <f t="shared" si="31"/>
        <v>5.3925405897202374E-3</v>
      </c>
      <c r="R361" s="1">
        <f t="shared" si="32"/>
        <v>5.3008772539553384E-5</v>
      </c>
      <c r="S361" s="1">
        <f t="shared" si="33"/>
        <v>1.6666487628917981E-3</v>
      </c>
      <c r="T361" s="1">
        <f t="shared" si="35"/>
        <v>1.1518247459312063E-8</v>
      </c>
    </row>
    <row r="362" spans="15:20">
      <c r="O362" s="1">
        <f t="shared" si="34"/>
        <v>3.9138276553106151</v>
      </c>
      <c r="P362" s="1">
        <f t="shared" si="30"/>
        <v>1.8890797753800823E-4</v>
      </c>
      <c r="Q362" s="1">
        <f t="shared" si="31"/>
        <v>4.8455817867623478E-3</v>
      </c>
      <c r="R362" s="1">
        <f t="shared" si="32"/>
        <v>4.569280708632828E-5</v>
      </c>
      <c r="S362" s="1">
        <f t="shared" si="33"/>
        <v>1.4821488996872301E-3</v>
      </c>
      <c r="T362" s="1">
        <f t="shared" si="35"/>
        <v>8.8923561147934177E-9</v>
      </c>
    </row>
    <row r="363" spans="15:20">
      <c r="O363" s="1">
        <f t="shared" si="34"/>
        <v>3.949899799599192</v>
      </c>
      <c r="P363" s="1">
        <f t="shared" si="30"/>
        <v>1.6398108100173635E-4</v>
      </c>
      <c r="Q363" s="1">
        <f t="shared" si="31"/>
        <v>4.3483940845171661E-3</v>
      </c>
      <c r="R363" s="1">
        <f t="shared" si="32"/>
        <v>3.9337988169241278E-5</v>
      </c>
      <c r="S363" s="1">
        <f t="shared" si="33"/>
        <v>1.3164693554713613E-3</v>
      </c>
      <c r="T363" s="1">
        <f t="shared" si="35"/>
        <v>6.8478684182892708E-9</v>
      </c>
    </row>
    <row r="364" spans="15:20">
      <c r="O364" s="1">
        <f t="shared" si="34"/>
        <v>3.985971943887769</v>
      </c>
      <c r="P364" s="1">
        <f t="shared" si="30"/>
        <v>1.4215895722529729E-4</v>
      </c>
      <c r="Q364" s="1">
        <f t="shared" si="31"/>
        <v>3.897106970138483E-3</v>
      </c>
      <c r="R364" s="1">
        <f t="shared" si="32"/>
        <v>3.3825193568093326E-5</v>
      </c>
      <c r="S364" s="1">
        <f t="shared" si="33"/>
        <v>1.1678852826874087E-3</v>
      </c>
      <c r="T364" s="1">
        <f t="shared" si="35"/>
        <v>5.2601900924106707E-9</v>
      </c>
    </row>
    <row r="365" spans="15:20">
      <c r="O365" s="1">
        <f t="shared" si="34"/>
        <v>4.0220440881763464</v>
      </c>
      <c r="P365" s="1">
        <f t="shared" si="30"/>
        <v>1.2308120818774356E-4</v>
      </c>
      <c r="Q365" s="1">
        <f t="shared" si="31"/>
        <v>3.4880782542425944E-3</v>
      </c>
      <c r="R365" s="1">
        <f t="shared" si="32"/>
        <v>2.9049048144047518E-5</v>
      </c>
      <c r="S365" s="1">
        <f t="shared" si="33"/>
        <v>1.0348073178887418E-3</v>
      </c>
      <c r="T365" s="1">
        <f t="shared" si="35"/>
        <v>4.0304571753535627E-9</v>
      </c>
    </row>
    <row r="366" spans="15:20">
      <c r="O366" s="1">
        <f t="shared" si="34"/>
        <v>4.0581162324649238</v>
      </c>
      <c r="P366" s="1">
        <f t="shared" si="30"/>
        <v>1.064256496164497E-4</v>
      </c>
      <c r="Q366" s="1">
        <f t="shared" si="31"/>
        <v>3.1178884634544867E-3</v>
      </c>
      <c r="R366" s="1">
        <f t="shared" si="32"/>
        <v>2.4916476702996349E-5</v>
      </c>
      <c r="S366" s="1">
        <f t="shared" si="33"/>
        <v>9.1577344416016171E-4</v>
      </c>
      <c r="T366" s="1">
        <f t="shared" si="35"/>
        <v>3.0804446120104503E-9</v>
      </c>
    </row>
    <row r="367" spans="15:20">
      <c r="O367" s="1">
        <f t="shared" si="34"/>
        <v>4.0941883767535012</v>
      </c>
      <c r="P367" s="1">
        <f t="shared" si="30"/>
        <v>9.1904739057755973E-5</v>
      </c>
      <c r="Q367" s="1">
        <f t="shared" si="31"/>
        <v>2.7833344367708102E-3</v>
      </c>
      <c r="R367" s="1">
        <f t="shared" si="32"/>
        <v>2.1345390805338482E-5</v>
      </c>
      <c r="S367" s="1">
        <f t="shared" si="33"/>
        <v>8.09441070579342E-4</v>
      </c>
      <c r="T367" s="1">
        <f t="shared" si="35"/>
        <v>2.348432670627943E-9</v>
      </c>
    </row>
    <row r="368" spans="15:20">
      <c r="O368" s="1">
        <f t="shared" si="34"/>
        <v>4.1302605210420786</v>
      </c>
      <c r="P368" s="1">
        <f t="shared" si="30"/>
        <v>7.9262276271244096E-5</v>
      </c>
      <c r="Q368" s="1">
        <f t="shared" si="31"/>
        <v>2.4814222568806778E-3</v>
      </c>
      <c r="R368" s="1">
        <f t="shared" si="32"/>
        <v>1.8263499472204181E-5</v>
      </c>
      <c r="S368" s="1">
        <f t="shared" si="33"/>
        <v>7.1457935504648518E-4</v>
      </c>
      <c r="T368" s="1">
        <f t="shared" si="35"/>
        <v>1.7858617923505762E-9</v>
      </c>
    </row>
    <row r="369" spans="15:20">
      <c r="O369" s="1">
        <f t="shared" si="34"/>
        <v>4.166332665330656</v>
      </c>
      <c r="P369" s="1">
        <f t="shared" si="30"/>
        <v>6.8270362970734559E-5</v>
      </c>
      <c r="Q369" s="1">
        <f t="shared" si="31"/>
        <v>2.2093596395215635E-3</v>
      </c>
      <c r="R369" s="1">
        <f t="shared" si="32"/>
        <v>1.5607234198800057E-5</v>
      </c>
      <c r="S369" s="1">
        <f t="shared" si="33"/>
        <v>6.3006179223012992E-4</v>
      </c>
      <c r="T369" s="1">
        <f t="shared" si="35"/>
        <v>1.3546341544766179E-9</v>
      </c>
    </row>
    <row r="370" spans="15:20">
      <c r="O370" s="1">
        <f t="shared" si="34"/>
        <v>4.2024048096192335</v>
      </c>
      <c r="P370" s="1">
        <f t="shared" si="30"/>
        <v>5.8726608511116943E-5</v>
      </c>
      <c r="Q370" s="1">
        <f t="shared" si="31"/>
        <v>1.9645478955201828E-3</v>
      </c>
      <c r="R370" s="1">
        <f t="shared" si="32"/>
        <v>1.3320779159387008E-5</v>
      </c>
      <c r="S370" s="1">
        <f t="shared" si="33"/>
        <v>5.5485908408359208E-4</v>
      </c>
      <c r="T370" s="1">
        <f t="shared" si="35"/>
        <v>1.0249438453364603E-9</v>
      </c>
    </row>
    <row r="371" spans="15:20">
      <c r="O371" s="1">
        <f t="shared" si="34"/>
        <v>4.2384769539078109</v>
      </c>
      <c r="P371" s="1">
        <f t="shared" si="30"/>
        <v>5.0451567882947232E-5</v>
      </c>
      <c r="Q371" s="1">
        <f t="shared" si="31"/>
        <v>1.7445735715089518E-3</v>
      </c>
      <c r="R371" s="1">
        <f t="shared" si="32"/>
        <v>1.1355197978679676E-5</v>
      </c>
      <c r="S371" s="1">
        <f t="shared" si="33"/>
        <v>4.8803230640848128E-4</v>
      </c>
      <c r="T371" s="1">
        <f t="shared" si="35"/>
        <v>7.7353762326422649E-10</v>
      </c>
    </row>
    <row r="372" spans="15:20">
      <c r="O372" s="1">
        <f t="shared" si="34"/>
        <v>4.2745490981963883</v>
      </c>
      <c r="P372" s="1">
        <f t="shared" si="30"/>
        <v>4.3286398303423655E-5</v>
      </c>
      <c r="Q372" s="1">
        <f t="shared" si="31"/>
        <v>1.5471998665395452E-3</v>
      </c>
      <c r="R372" s="1">
        <f t="shared" si="32"/>
        <v>9.6676489351743555E-6</v>
      </c>
      <c r="S372" s="1">
        <f t="shared" si="33"/>
        <v>4.2872638127677831E-4</v>
      </c>
      <c r="T372" s="1">
        <f t="shared" si="35"/>
        <v>5.8232520236057992E-10</v>
      </c>
    </row>
    <row r="373" spans="15:20">
      <c r="O373" s="1">
        <f t="shared" si="34"/>
        <v>4.3106212424849657</v>
      </c>
      <c r="P373" s="1">
        <f t="shared" si="30"/>
        <v>3.7090720761025047E-5</v>
      </c>
      <c r="Q373" s="1">
        <f t="shared" si="31"/>
        <v>1.3703579130451688E-3</v>
      </c>
      <c r="R373" s="1">
        <f t="shared" si="32"/>
        <v>8.2206809606244491E-6</v>
      </c>
      <c r="S373" s="1">
        <f t="shared" si="33"/>
        <v>3.761638617733043E-4</v>
      </c>
      <c r="T373" s="1">
        <f t="shared" si="35"/>
        <v>4.3727230575729854E-10</v>
      </c>
    </row>
    <row r="374" spans="15:20">
      <c r="O374" s="1">
        <f t="shared" si="34"/>
        <v>4.3466933867735431</v>
      </c>
      <c r="P374" s="1">
        <f t="shared" si="30"/>
        <v>3.1740673061287047E-5</v>
      </c>
      <c r="Q374" s="1">
        <f t="shared" si="31"/>
        <v>1.2121380019303966E-3</v>
      </c>
      <c r="R374" s="1">
        <f t="shared" si="32"/>
        <v>6.9816032823855068E-6</v>
      </c>
      <c r="S374" s="1">
        <f t="shared" si="33"/>
        <v>3.296390324871723E-4</v>
      </c>
      <c r="T374" s="1">
        <f t="shared" si="35"/>
        <v>3.2752169913318301E-10</v>
      </c>
    </row>
    <row r="375" spans="15:20">
      <c r="O375" s="1">
        <f t="shared" si="34"/>
        <v>4.3827655310621205</v>
      </c>
      <c r="P375" s="1">
        <f t="shared" si="30"/>
        <v>2.7127141213807727E-5</v>
      </c>
      <c r="Q375" s="1">
        <f t="shared" si="31"/>
        <v>1.0707808230771591E-3</v>
      </c>
      <c r="R375" s="1">
        <f t="shared" si="32"/>
        <v>5.9219220428508024E-6</v>
      </c>
      <c r="S375" s="1">
        <f t="shared" si="33"/>
        <v>2.8851232645732416E-4</v>
      </c>
      <c r="T375" s="1">
        <f t="shared" si="35"/>
        <v>2.4469742118977433E-10</v>
      </c>
    </row>
    <row r="376" spans="15:20">
      <c r="O376" s="1">
        <f t="shared" si="34"/>
        <v>4.4188376753506979</v>
      </c>
      <c r="P376" s="1">
        <f t="shared" si="30"/>
        <v>2.3154156377966388E-5</v>
      </c>
      <c r="Q376" s="1">
        <f t="shared" si="31"/>
        <v>9.4466878432139306E-4</v>
      </c>
      <c r="R376" s="1">
        <f t="shared" si="32"/>
        <v>5.0168376910519896E-6</v>
      </c>
      <c r="S376" s="1">
        <f t="shared" si="33"/>
        <v>2.5220505685275008E-4</v>
      </c>
      <c r="T376" s="1">
        <f t="shared" si="35"/>
        <v>1.8235572979772532E-10</v>
      </c>
    </row>
    <row r="377" spans="15:20">
      <c r="O377" s="1">
        <f t="shared" si="34"/>
        <v>4.4549098196392753</v>
      </c>
      <c r="P377" s="1">
        <f t="shared" si="30"/>
        <v>1.9737445030877629E-5</v>
      </c>
      <c r="Q377" s="1">
        <f t="shared" si="31"/>
        <v>8.3231746403951033E-4</v>
      </c>
      <c r="R377" s="1">
        <f t="shared" si="32"/>
        <v>4.2447974011317058E-6</v>
      </c>
      <c r="S377" s="1">
        <f t="shared" si="33"/>
        <v>2.2019445954180039E-4</v>
      </c>
      <c r="T377" s="1">
        <f t="shared" si="35"/>
        <v>1.3555316181345285E-10</v>
      </c>
    </row>
    <row r="378" spans="15:20">
      <c r="O378" s="1">
        <f t="shared" si="34"/>
        <v>4.4909819639278528</v>
      </c>
      <c r="P378" s="1">
        <f t="shared" si="30"/>
        <v>1.680312052109598E-5</v>
      </c>
      <c r="Q378" s="1">
        <f t="shared" si="31"/>
        <v>7.3236724493800937E-4</v>
      </c>
      <c r="R378" s="1">
        <f t="shared" si="32"/>
        <v>3.5870972036056159E-6</v>
      </c>
      <c r="S378" s="1">
        <f t="shared" si="33"/>
        <v>1.9200904084737402E-4</v>
      </c>
      <c r="T378" s="1">
        <f t="shared" si="35"/>
        <v>1.0050776745722565E-10</v>
      </c>
    </row>
    <row r="379" spans="15:20">
      <c r="O379" s="1">
        <f t="shared" si="34"/>
        <v>4.5270541082164302</v>
      </c>
      <c r="P379" s="1">
        <f t="shared" si="30"/>
        <v>1.4286504712369935E-5</v>
      </c>
      <c r="Q379" s="1">
        <f t="shared" si="31"/>
        <v>6.4357516950438749E-4</v>
      </c>
      <c r="R379" s="1">
        <f t="shared" si="32"/>
        <v>3.0275289368830727E-6</v>
      </c>
      <c r="S379" s="1">
        <f t="shared" si="33"/>
        <v>1.6722422320425423E-4</v>
      </c>
      <c r="T379" s="1">
        <f t="shared" si="35"/>
        <v>7.4334233185226287E-11</v>
      </c>
    </row>
    <row r="380" spans="15:20">
      <c r="O380" s="1">
        <f t="shared" si="34"/>
        <v>4.5631262525050076</v>
      </c>
      <c r="P380" s="1">
        <f t="shared" si="30"/>
        <v>1.2131068991519472E-5</v>
      </c>
      <c r="Q380" s="1">
        <f t="shared" si="31"/>
        <v>5.6480705088368611E-4</v>
      </c>
      <c r="R380" s="1">
        <f t="shared" si="32"/>
        <v>2.5520675189794062E-6</v>
      </c>
      <c r="S380" s="1">
        <f t="shared" si="33"/>
        <v>1.4545828009104866E-4</v>
      </c>
      <c r="T380" s="1">
        <f t="shared" si="35"/>
        <v>5.483740670706431E-11</v>
      </c>
    </row>
    <row r="381" spans="15:20">
      <c r="O381" s="1">
        <f t="shared" si="34"/>
        <v>4.599198396793585</v>
      </c>
      <c r="P381" s="1">
        <f t="shared" si="30"/>
        <v>1.0287484502904944E-5</v>
      </c>
      <c r="Q381" s="1">
        <f t="shared" si="31"/>
        <v>4.9502986671457112E-4</v>
      </c>
      <c r="R381" s="1">
        <f t="shared" si="32"/>
        <v>2.1485944211585561E-6</v>
      </c>
      <c r="S381" s="1">
        <f t="shared" si="33"/>
        <v>1.2636855051173512E-4</v>
      </c>
      <c r="T381" s="1">
        <f t="shared" si="35"/>
        <v>4.0351836285239794E-11</v>
      </c>
    </row>
    <row r="382" spans="15:20">
      <c r="O382" s="1">
        <f t="shared" si="34"/>
        <v>4.6352705410821624</v>
      </c>
      <c r="P382" s="1">
        <f t="shared" si="30"/>
        <v>8.7127720698726583E-6</v>
      </c>
      <c r="Q382" s="1">
        <f t="shared" si="31"/>
        <v>4.3330445770528022E-4</v>
      </c>
      <c r="R382" s="1">
        <f t="shared" si="32"/>
        <v>1.8066535745209222E-6</v>
      </c>
      <c r="S382" s="1">
        <f t="shared" si="33"/>
        <v>1.0964792240764076E-4</v>
      </c>
      <c r="T382" s="1">
        <f t="shared" si="35"/>
        <v>2.961744602440048E-11</v>
      </c>
    </row>
    <row r="383" spans="15:20">
      <c r="O383" s="1">
        <f t="shared" si="34"/>
        <v>4.6713426853707398</v>
      </c>
      <c r="P383" s="1">
        <f t="shared" si="30"/>
        <v>7.3695428631590843E-6</v>
      </c>
      <c r="Q383" s="1">
        <f t="shared" si="31"/>
        <v>3.7877854745928577E-4</v>
      </c>
      <c r="R383" s="1">
        <f t="shared" si="32"/>
        <v>1.5172362789472871E-6</v>
      </c>
      <c r="S383" s="1">
        <f t="shared" si="33"/>
        <v>9.5021573696230099E-5</v>
      </c>
      <c r="T383" s="1">
        <f t="shared" si="35"/>
        <v>2.1683499878656382E-11</v>
      </c>
    </row>
    <row r="384" spans="15:20">
      <c r="O384" s="1">
        <f t="shared" si="34"/>
        <v>4.7074148296593172</v>
      </c>
      <c r="P384" s="1">
        <f t="shared" si="30"/>
        <v>6.2253214708166733E-6</v>
      </c>
      <c r="Q384" s="1">
        <f t="shared" si="31"/>
        <v>3.3068009527242729E-4</v>
      </c>
      <c r="R384" s="1">
        <f t="shared" si="32"/>
        <v>1.2725919926737106E-6</v>
      </c>
      <c r="S384" s="1">
        <f t="shared" si="33"/>
        <v>8.2243959122374477E-5</v>
      </c>
      <c r="T384" s="1">
        <f t="shared" si="35"/>
        <v>1.5834640452830157E-11</v>
      </c>
    </row>
    <row r="385" spans="15:20">
      <c r="O385" s="1">
        <f t="shared" si="34"/>
        <v>4.7434869739478946</v>
      </c>
      <c r="P385" s="1">
        <f t="shared" si="30"/>
        <v>5.2519436081613092E-6</v>
      </c>
      <c r="Q385" s="1">
        <f t="shared" si="31"/>
        <v>2.8831098931124931E-4</v>
      </c>
      <c r="R385" s="1">
        <f t="shared" si="32"/>
        <v>1.0660621700964157E-6</v>
      </c>
      <c r="S385" s="1">
        <f t="shared" si="33"/>
        <v>7.109603076604909E-5</v>
      </c>
      <c r="T385" s="1">
        <f t="shared" si="35"/>
        <v>1.1534098649454669E-11</v>
      </c>
    </row>
    <row r="386" spans="15:20">
      <c r="O386" s="1">
        <f t="shared" si="34"/>
        <v>4.7795591182364721</v>
      </c>
      <c r="P386" s="1">
        <f t="shared" si="30"/>
        <v>4.4250212748949351E-6</v>
      </c>
      <c r="Q386" s="1">
        <f t="shared" si="31"/>
        <v>2.5104108373482314E-4</v>
      </c>
      <c r="R386" s="1">
        <f t="shared" si="32"/>
        <v>8.9193458996383868E-7</v>
      </c>
      <c r="S386" s="1">
        <f t="shared" si="33"/>
        <v>6.1382679851451627E-5</v>
      </c>
      <c r="T386" s="1">
        <f t="shared" si="35"/>
        <v>8.3802184151164618E-12</v>
      </c>
    </row>
    <row r="387" spans="15:20">
      <c r="O387" s="1">
        <f t="shared" si="34"/>
        <v>4.8156312625250495</v>
      </c>
      <c r="P387" s="1">
        <f t="shared" si="30"/>
        <v>3.7234687161693736E-6</v>
      </c>
      <c r="Q387" s="1">
        <f t="shared" si="31"/>
        <v>2.1830257992373143E-4</v>
      </c>
      <c r="R387" s="1">
        <f t="shared" si="32"/>
        <v>7.453158592518605E-7</v>
      </c>
      <c r="S387" s="1">
        <f t="shared" si="33"/>
        <v>5.2930387441141313E-5</v>
      </c>
      <c r="T387" s="1">
        <f t="shared" si="35"/>
        <v>6.0732734347171354E-12</v>
      </c>
    </row>
    <row r="388" spans="15:20">
      <c r="O388" s="1">
        <f t="shared" si="34"/>
        <v>4.8517034068136269</v>
      </c>
      <c r="P388" s="1">
        <f t="shared" ref="P388:P451" si="36">_xlfn.NORM.DIST(O388,mucontrol,sdcontrol,FALSE)</f>
        <v>3.1290830719850971E-6</v>
      </c>
      <c r="Q388" s="1">
        <f t="shared" ref="Q388:Q451" si="37">_xlfn.NORM.DIST(O388,mucase,sdcase,FALSE)</f>
        <v>1.8958474901090543E-4</v>
      </c>
      <c r="R388" s="1">
        <f t="shared" ref="R388:R451" si="38">1-_xlfn.NORM.DIST(O388,mucontrol,sdcontrol,TRUE)</f>
        <v>6.2202001327449352E-7</v>
      </c>
      <c r="S388" s="1">
        <f t="shared" ref="S388:S451" si="39">1-_xlfn.NORM.DIST(O388,mucase,sdcase,TRUE)</f>
        <v>4.5585071641429664E-5</v>
      </c>
      <c r="T388" s="1">
        <f t="shared" si="35"/>
        <v>4.3902146859340748E-12</v>
      </c>
    </row>
    <row r="389" spans="15:20">
      <c r="O389" s="1">
        <f t="shared" ref="O389:O452" si="40">O388+tstep</f>
        <v>4.8877755511022043</v>
      </c>
      <c r="P389" s="1">
        <f t="shared" si="36"/>
        <v>2.6261741027310396E-6</v>
      </c>
      <c r="Q389" s="1">
        <f t="shared" si="37"/>
        <v>1.6442899034755263E-4</v>
      </c>
      <c r="R389" s="1">
        <f t="shared" si="38"/>
        <v>5.1847134152627206E-7</v>
      </c>
      <c r="S389" s="1">
        <f t="shared" si="39"/>
        <v>3.921011909957528E-5</v>
      </c>
      <c r="T389" s="1">
        <f t="shared" ref="T389:T452" si="41">(R389-R390)*(S390+S389)/2</f>
        <v>3.1655102344521872E-12</v>
      </c>
    </row>
    <row r="390" spans="15:20">
      <c r="O390" s="1">
        <f t="shared" si="40"/>
        <v>4.9238476953907817</v>
      </c>
      <c r="P390" s="1">
        <f t="shared" si="36"/>
        <v>2.2012378562767344E-6</v>
      </c>
      <c r="Q390" s="1">
        <f t="shared" si="37"/>
        <v>1.4242421835932725E-4</v>
      </c>
      <c r="R390" s="1">
        <f t="shared" si="38"/>
        <v>4.3161976270855718E-7</v>
      </c>
      <c r="S390" s="1">
        <f t="shared" si="39"/>
        <v>3.3684588804261395E-5</v>
      </c>
      <c r="T390" s="1">
        <f t="shared" si="41"/>
        <v>2.2766504170735364E-12</v>
      </c>
    </row>
    <row r="391" spans="15:20">
      <c r="O391" s="1">
        <f t="shared" si="40"/>
        <v>4.9599198396793591</v>
      </c>
      <c r="P391" s="1">
        <f t="shared" si="36"/>
        <v>1.8426695927907649E-6</v>
      </c>
      <c r="Q391" s="1">
        <f t="shared" si="37"/>
        <v>1.2320256842732758E-4</v>
      </c>
      <c r="R391" s="1">
        <f t="shared" si="38"/>
        <v>3.5886724925049407E-7</v>
      </c>
      <c r="S391" s="1">
        <f t="shared" si="39"/>
        <v>2.8901576507700533E-5</v>
      </c>
      <c r="T391" s="1">
        <f t="shared" si="41"/>
        <v>1.6332146483897032E-12</v>
      </c>
    </row>
    <row r="392" spans="15:20">
      <c r="O392" s="1">
        <f t="shared" si="40"/>
        <v>4.9959919839679365</v>
      </c>
      <c r="P392" s="1">
        <f t="shared" si="36"/>
        <v>1.5405117068267874E-6</v>
      </c>
      <c r="Q392" s="1">
        <f t="shared" si="37"/>
        <v>1.0643541093874842E-4</v>
      </c>
      <c r="R392" s="1">
        <f t="shared" si="38"/>
        <v>2.9800396506018956E-7</v>
      </c>
      <c r="S392" s="1">
        <f t="shared" si="39"/>
        <v>2.4766728452085829E-5</v>
      </c>
      <c r="T392" s="1">
        <f t="shared" si="41"/>
        <v>1.1686490540578194E-12</v>
      </c>
    </row>
    <row r="393" spans="15:20">
      <c r="O393" s="1">
        <f t="shared" si="40"/>
        <v>5.0320641282565139</v>
      </c>
      <c r="P393" s="1">
        <f t="shared" si="36"/>
        <v>1.2862327820523267E-6</v>
      </c>
      <c r="Q393" s="1">
        <f t="shared" si="37"/>
        <v>9.1829661465700577E-5</v>
      </c>
      <c r="R393" s="1">
        <f t="shared" si="38"/>
        <v>2.4715292223920216E-7</v>
      </c>
      <c r="S393" s="1">
        <f t="shared" si="39"/>
        <v>2.1196893500441405E-5</v>
      </c>
      <c r="T393" s="1">
        <f t="shared" si="41"/>
        <v>8.341007811837173E-13</v>
      </c>
    </row>
    <row r="394" spans="15:20">
      <c r="O394" s="1">
        <f t="shared" si="40"/>
        <v>5.0681362725450914</v>
      </c>
      <c r="P394" s="1">
        <f t="shared" si="36"/>
        <v>1.0725342825047645E-6</v>
      </c>
      <c r="Q394" s="1">
        <f t="shared" si="37"/>
        <v>7.9124374120535302E-5</v>
      </c>
      <c r="R394" s="1">
        <f t="shared" si="38"/>
        <v>2.0472210049415906E-7</v>
      </c>
      <c r="S394" s="1">
        <f t="shared" si="39"/>
        <v>1.8118903219010996E-5</v>
      </c>
      <c r="T394" s="1">
        <f t="shared" si="41"/>
        <v>5.9380816057560451E-13</v>
      </c>
    </row>
    <row r="395" spans="15:20">
      <c r="O395" s="1">
        <f t="shared" si="40"/>
        <v>5.1042084168336688</v>
      </c>
      <c r="P395" s="1">
        <f t="shared" si="36"/>
        <v>8.9318172594443418E-7</v>
      </c>
      <c r="Q395" s="1">
        <f t="shared" si="37"/>
        <v>6.8087604474760733E-5</v>
      </c>
      <c r="R395" s="1">
        <f t="shared" si="38"/>
        <v>1.6936308877557593E-7</v>
      </c>
      <c r="S395" s="1">
        <f t="shared" si="39"/>
        <v>1.5468469940715934E-5</v>
      </c>
      <c r="T395" s="1">
        <f t="shared" si="41"/>
        <v>4.216641460334487E-13</v>
      </c>
    </row>
    <row r="396" spans="15:20">
      <c r="O396" s="1">
        <f t="shared" si="40"/>
        <v>5.1402805611222462</v>
      </c>
      <c r="P396" s="1">
        <f t="shared" si="36"/>
        <v>7.428575004724699E-7</v>
      </c>
      <c r="Q396" s="1">
        <f t="shared" si="37"/>
        <v>5.8513527990031213E-5</v>
      </c>
      <c r="R396" s="1">
        <f t="shared" si="38"/>
        <v>1.3993541758683392E-7</v>
      </c>
      <c r="S396" s="1">
        <f t="shared" si="39"/>
        <v>1.3189193340146232E-5</v>
      </c>
      <c r="T396" s="1">
        <f t="shared" si="41"/>
        <v>2.9866182989579665E-13</v>
      </c>
    </row>
    <row r="397" spans="15:20">
      <c r="O397" s="1">
        <f t="shared" si="40"/>
        <v>5.1763527054108236</v>
      </c>
      <c r="P397" s="1">
        <f t="shared" si="36"/>
        <v>6.1703277601604309E-7</v>
      </c>
      <c r="Q397" s="1">
        <f t="shared" si="37"/>
        <v>5.0219799667922315E-5</v>
      </c>
      <c r="R397" s="1">
        <f t="shared" si="38"/>
        <v>1.1547585054838549E-7</v>
      </c>
      <c r="S397" s="1">
        <f t="shared" si="39"/>
        <v>1.1231666557032227E-5</v>
      </c>
      <c r="T397" s="1">
        <f t="shared" si="41"/>
        <v>2.110012273424325E-13</v>
      </c>
    </row>
    <row r="398" spans="15:20">
      <c r="O398" s="1">
        <f t="shared" si="40"/>
        <v>5.212424849699401</v>
      </c>
      <c r="P398" s="1">
        <f t="shared" si="36"/>
        <v>5.1185622862599277E-7</v>
      </c>
      <c r="Q398" s="1">
        <f t="shared" si="37"/>
        <v>4.3045140556036935E-5</v>
      </c>
      <c r="R398" s="1">
        <f t="shared" si="38"/>
        <v>9.5171984515474151E-8</v>
      </c>
      <c r="S398" s="1">
        <f t="shared" si="39"/>
        <v>9.5526734302797678E-6</v>
      </c>
      <c r="T398" s="1">
        <f t="shared" si="41"/>
        <v>1.486901222527986E-13</v>
      </c>
    </row>
    <row r="399" spans="15:20">
      <c r="O399" s="1">
        <f t="shared" si="40"/>
        <v>5.2484969939879784</v>
      </c>
      <c r="P399" s="1">
        <f t="shared" si="36"/>
        <v>4.2405753895866524E-7</v>
      </c>
      <c r="Q399" s="1">
        <f t="shared" si="37"/>
        <v>3.6847136828030556E-5</v>
      </c>
      <c r="R399" s="1">
        <f t="shared" si="38"/>
        <v>7.8339593700960108E-8</v>
      </c>
      <c r="S399" s="1">
        <f t="shared" si="39"/>
        <v>8.1144689134671211E-6</v>
      </c>
      <c r="T399" s="1">
        <f t="shared" si="41"/>
        <v>1.0451312233259528E-13</v>
      </c>
    </row>
    <row r="400" spans="15:20">
      <c r="O400" s="1">
        <f t="shared" si="40"/>
        <v>5.2845691382765558</v>
      </c>
      <c r="P400" s="1">
        <f t="shared" si="36"/>
        <v>3.5086384807730461E-7</v>
      </c>
      <c r="Q400" s="1">
        <f t="shared" si="37"/>
        <v>3.1500237362801852E-5</v>
      </c>
      <c r="R400" s="1">
        <f t="shared" si="38"/>
        <v>6.4403213873021059E-8</v>
      </c>
      <c r="S400" s="1">
        <f t="shared" si="39"/>
        <v>6.8841352610649054E-6</v>
      </c>
      <c r="T400" s="1">
        <f t="shared" si="41"/>
        <v>7.3274147925773727E-14</v>
      </c>
    </row>
    <row r="401" spans="15:20">
      <c r="O401" s="1">
        <f t="shared" si="40"/>
        <v>5.3206412825651332</v>
      </c>
      <c r="P401" s="1">
        <f t="shared" si="36"/>
        <v>2.8992755510489923E-7</v>
      </c>
      <c r="Q401" s="1">
        <f t="shared" si="37"/>
        <v>2.6893936062976038E-5</v>
      </c>
      <c r="R401" s="1">
        <f t="shared" si="38"/>
        <v>5.2879532530525353E-8</v>
      </c>
      <c r="S401" s="1">
        <f t="shared" si="39"/>
        <v>5.833007073574592E-6</v>
      </c>
      <c r="T401" s="1">
        <f t="shared" si="41"/>
        <v>5.1241481501109643E-14</v>
      </c>
    </row>
    <row r="402" spans="15:20">
      <c r="O402" s="1">
        <f t="shared" si="40"/>
        <v>5.3567134268537107</v>
      </c>
      <c r="P402" s="1">
        <f t="shared" si="36"/>
        <v>2.392640236086059E-7</v>
      </c>
      <c r="Q402" s="1">
        <f t="shared" si="37"/>
        <v>2.2931125556319303E-5</v>
      </c>
      <c r="R402" s="1">
        <f t="shared" si="38"/>
        <v>4.3363200030732685E-8</v>
      </c>
      <c r="S402" s="1">
        <f t="shared" si="39"/>
        <v>4.9361587793894657E-6</v>
      </c>
      <c r="T402" s="1">
        <f t="shared" si="41"/>
        <v>3.5742358772123586E-14</v>
      </c>
    </row>
    <row r="403" spans="15:20">
      <c r="O403" s="1">
        <f t="shared" si="40"/>
        <v>5.3927855711422881</v>
      </c>
      <c r="P403" s="1">
        <f t="shared" si="36"/>
        <v>1.9719792821365045E-7</v>
      </c>
      <c r="Q403" s="1">
        <f t="shared" si="37"/>
        <v>1.9526609398698264E-5</v>
      </c>
      <c r="R403" s="1">
        <f t="shared" si="38"/>
        <v>3.5514728935481799E-8</v>
      </c>
      <c r="S403" s="1">
        <f t="shared" si="39"/>
        <v>4.1719486056912558E-6</v>
      </c>
      <c r="T403" s="1">
        <f t="shared" si="41"/>
        <v>2.4867670188227597E-14</v>
      </c>
    </row>
    <row r="404" spans="15:20">
      <c r="O404" s="1">
        <f t="shared" si="40"/>
        <v>5.4288577154308655</v>
      </c>
      <c r="P404" s="1">
        <f t="shared" si="36"/>
        <v>1.6231712113365825E-7</v>
      </c>
      <c r="Q404" s="1">
        <f t="shared" si="37"/>
        <v>1.6605760428182297E-5</v>
      </c>
      <c r="R404" s="1">
        <f t="shared" si="38"/>
        <v>2.9050188921075915E-8</v>
      </c>
      <c r="S404" s="1">
        <f t="shared" si="39"/>
        <v>3.5216135449989139E-6</v>
      </c>
      <c r="T404" s="1">
        <f t="shared" si="41"/>
        <v>1.725746631906606E-14</v>
      </c>
    </row>
    <row r="405" spans="15:20">
      <c r="O405" s="1">
        <f t="shared" si="40"/>
        <v>5.4649298597194429</v>
      </c>
      <c r="P405" s="1">
        <f t="shared" si="36"/>
        <v>1.3343303133516441E-7</v>
      </c>
      <c r="Q405" s="1">
        <f t="shared" si="37"/>
        <v>1.4103313492903654E-5</v>
      </c>
      <c r="R405" s="1">
        <f t="shared" si="38"/>
        <v>2.3732446674529228E-8</v>
      </c>
      <c r="S405" s="1">
        <f t="shared" si="39"/>
        <v>2.968910259637525E-6</v>
      </c>
      <c r="T405" s="1">
        <f t="shared" si="41"/>
        <v>1.1945621289167768E-14</v>
      </c>
    </row>
    <row r="406" spans="15:20">
      <c r="O406" s="1">
        <f t="shared" si="40"/>
        <v>5.5010020040080203</v>
      </c>
      <c r="P406" s="1">
        <f t="shared" si="36"/>
        <v>1.0954672815529027E-7</v>
      </c>
      <c r="Q406" s="1">
        <f t="shared" si="37"/>
        <v>1.1962281377967835E-5</v>
      </c>
      <c r="R406" s="1">
        <f t="shared" si="38"/>
        <v>1.9363728398502644E-8</v>
      </c>
      <c r="S406" s="1">
        <f t="shared" si="39"/>
        <v>2.499797280841598E-6</v>
      </c>
      <c r="T406" s="1">
        <f t="shared" si="41"/>
        <v>8.2476448649464789E-15</v>
      </c>
    </row>
    <row r="407" spans="15:20">
      <c r="O407" s="1">
        <f t="shared" si="40"/>
        <v>5.5370741482965977</v>
      </c>
      <c r="P407" s="1">
        <f t="shared" si="36"/>
        <v>8.981988754140282E-8</v>
      </c>
      <c r="Q407" s="1">
        <f t="shared" si="37"/>
        <v>1.0132983378071714E-5</v>
      </c>
      <c r="R407" s="1">
        <f t="shared" si="38"/>
        <v>1.5779316520081466E-8</v>
      </c>
      <c r="S407" s="1">
        <f t="shared" si="39"/>
        <v>2.1021542496724166E-6</v>
      </c>
      <c r="T407" s="1">
        <f t="shared" si="41"/>
        <v>5.6798955638597338E-15</v>
      </c>
    </row>
    <row r="408" spans="15:20">
      <c r="O408" s="1">
        <f t="shared" si="40"/>
        <v>5.5731462925851751</v>
      </c>
      <c r="P408" s="1">
        <f t="shared" si="36"/>
        <v>7.3549993801052261E-8</v>
      </c>
      <c r="Q408" s="1">
        <f t="shared" si="37"/>
        <v>8.5721765930269077E-6</v>
      </c>
      <c r="R408" s="1">
        <f t="shared" si="38"/>
        <v>1.2842215735275886E-8</v>
      </c>
      <c r="S408" s="1">
        <f t="shared" si="39"/>
        <v>1.7655343180766891E-6</v>
      </c>
      <c r="T408" s="1">
        <f t="shared" si="41"/>
        <v>3.9015726549598331E-15</v>
      </c>
    </row>
    <row r="409" spans="15:20">
      <c r="O409" s="1">
        <f t="shared" si="40"/>
        <v>5.6092184368737525</v>
      </c>
      <c r="P409" s="1">
        <f t="shared" si="36"/>
        <v>6.0149193899388534E-8</v>
      </c>
      <c r="Q409" s="1">
        <f t="shared" si="37"/>
        <v>7.2422806548392373E-6</v>
      </c>
      <c r="R409" s="1">
        <f t="shared" si="38"/>
        <v>1.0438645059451801E-8</v>
      </c>
      <c r="S409" s="1">
        <f t="shared" si="39"/>
        <v>1.4809461738041207E-6</v>
      </c>
      <c r="T409" s="1">
        <f t="shared" si="41"/>
        <v>2.673177128306527E-15</v>
      </c>
    </row>
    <row r="410" spans="15:20">
      <c r="O410" s="1">
        <f t="shared" si="40"/>
        <v>5.64529058116233</v>
      </c>
      <c r="P410" s="1">
        <f t="shared" si="36"/>
        <v>4.9126295915072706E-8</v>
      </c>
      <c r="Q410" s="1">
        <f t="shared" si="37"/>
        <v>6.1106872203965652E-6</v>
      </c>
      <c r="R410" s="1">
        <f t="shared" si="38"/>
        <v>8.4742354244937701E-9</v>
      </c>
      <c r="S410" s="1">
        <f t="shared" si="39"/>
        <v>1.2406624771976738E-6</v>
      </c>
      <c r="T410" s="1">
        <f t="shared" si="41"/>
        <v>1.8268553186647053E-15</v>
      </c>
    </row>
    <row r="411" spans="15:20">
      <c r="O411" s="1">
        <f t="shared" si="40"/>
        <v>5.6813627254509074</v>
      </c>
      <c r="P411" s="1">
        <f t="shared" si="36"/>
        <v>4.0071469194290422E-8</v>
      </c>
      <c r="Q411" s="1">
        <f t="shared" si="37"/>
        <v>5.1491461772658892E-6</v>
      </c>
      <c r="R411" s="1">
        <f t="shared" si="38"/>
        <v>6.8708265743566699E-9</v>
      </c>
      <c r="S411" s="1">
        <f t="shared" si="39"/>
        <v>1.0380517989627691E-6</v>
      </c>
      <c r="T411" s="1">
        <f t="shared" si="41"/>
        <v>1.2452850741693569E-15</v>
      </c>
    </row>
    <row r="412" spans="15:20">
      <c r="O412" s="1">
        <f t="shared" si="40"/>
        <v>5.7174348697394848</v>
      </c>
      <c r="P412" s="1">
        <f t="shared" si="36"/>
        <v>3.2643261889827047E-8</v>
      </c>
      <c r="Q412" s="1">
        <f t="shared" si="37"/>
        <v>4.3332211068013156E-6</v>
      </c>
      <c r="R412" s="1">
        <f t="shared" si="38"/>
        <v>5.5637722207180218E-9</v>
      </c>
      <c r="S412" s="1">
        <f t="shared" si="39"/>
        <v>8.6743142857503841E-7</v>
      </c>
      <c r="T412" s="1">
        <f t="shared" si="41"/>
        <v>8.466838966529734E-16</v>
      </c>
    </row>
    <row r="413" spans="15:20">
      <c r="O413" s="1">
        <f t="shared" si="40"/>
        <v>5.7535070140280622</v>
      </c>
      <c r="P413" s="1">
        <f t="shared" si="36"/>
        <v>2.6557602737193858E-8</v>
      </c>
      <c r="Q413" s="1">
        <f t="shared" si="37"/>
        <v>3.6418071248117545E-6</v>
      </c>
      <c r="R413" s="1">
        <f t="shared" si="38"/>
        <v>4.4996779635653184E-9</v>
      </c>
      <c r="S413" s="1">
        <f t="shared" si="39"/>
        <v>7.2393867978082227E-7</v>
      </c>
      <c r="T413" s="1">
        <f t="shared" si="41"/>
        <v>5.7419773622008566E-16</v>
      </c>
    </row>
    <row r="414" spans="15:20">
      <c r="O414" s="1">
        <f t="shared" si="40"/>
        <v>5.7895791583166396</v>
      </c>
      <c r="P414" s="1">
        <f t="shared" si="36"/>
        <v>2.1578498837735434E-8</v>
      </c>
      <c r="Q414" s="1">
        <f t="shared" si="37"/>
        <v>3.0567047724172669E-6</v>
      </c>
      <c r="R414" s="1">
        <f t="shared" si="38"/>
        <v>3.6345035869800313E-9</v>
      </c>
      <c r="S414" s="1">
        <f t="shared" si="39"/>
        <v>6.0341856000789562E-7</v>
      </c>
      <c r="T414" s="1">
        <f t="shared" si="41"/>
        <v>3.8840872836163773E-16</v>
      </c>
    </row>
    <row r="415" spans="15:20">
      <c r="O415" s="1">
        <f t="shared" si="40"/>
        <v>5.825651302605217</v>
      </c>
      <c r="P415" s="1">
        <f t="shared" si="36"/>
        <v>1.7510180563348756E-8</v>
      </c>
      <c r="Q415" s="1">
        <f t="shared" si="37"/>
        <v>2.5622441561509191E-6</v>
      </c>
      <c r="R415" s="1">
        <f t="shared" si="38"/>
        <v>2.9319746630562804E-9</v>
      </c>
      <c r="S415" s="1">
        <f t="shared" si="39"/>
        <v>5.0232588733045702E-7</v>
      </c>
      <c r="T415" s="1">
        <f t="shared" si="41"/>
        <v>2.6206185130528182E-16</v>
      </c>
    </row>
    <row r="416" spans="15:20">
      <c r="O416" s="1">
        <f t="shared" si="40"/>
        <v>5.8617234468937944</v>
      </c>
      <c r="P416" s="1">
        <f t="shared" si="36"/>
        <v>1.4190479083833816E-8</v>
      </c>
      <c r="Q416" s="1">
        <f t="shared" si="37"/>
        <v>2.1449540352430832E-6</v>
      </c>
      <c r="R416" s="1">
        <f t="shared" si="38"/>
        <v>2.3622539480072646E-9</v>
      </c>
      <c r="S416" s="1">
        <f t="shared" si="39"/>
        <v>4.1764013947176437E-7</v>
      </c>
      <c r="T416" s="1">
        <f t="shared" si="41"/>
        <v>1.7636219889630342E-16</v>
      </c>
    </row>
    <row r="417" spans="15:20">
      <c r="O417" s="1">
        <f t="shared" si="40"/>
        <v>5.8977955911823718</v>
      </c>
      <c r="P417" s="1">
        <f t="shared" si="36"/>
        <v>1.1485252005053896E-8</v>
      </c>
      <c r="Q417" s="1">
        <f t="shared" si="37"/>
        <v>1.7932710243329119E-6</v>
      </c>
      <c r="R417" s="1">
        <f t="shared" si="38"/>
        <v>1.9008334906089885E-9</v>
      </c>
      <c r="S417" s="1">
        <f t="shared" si="39"/>
        <v>3.4679150229255384E-7</v>
      </c>
      <c r="T417" s="1">
        <f t="shared" si="41"/>
        <v>1.1838425178748166E-16</v>
      </c>
    </row>
    <row r="418" spans="15:20">
      <c r="O418" s="1">
        <f t="shared" si="40"/>
        <v>5.9338677354709493</v>
      </c>
      <c r="P418" s="1">
        <f t="shared" si="36"/>
        <v>9.2836987003458116E-9</v>
      </c>
      <c r="Q418" s="1">
        <f t="shared" si="37"/>
        <v>1.4972845210782412E-6</v>
      </c>
      <c r="R418" s="1">
        <f t="shared" si="38"/>
        <v>1.5276101494876571E-9</v>
      </c>
      <c r="S418" s="1">
        <f t="shared" si="39"/>
        <v>2.8759675130274331E-7</v>
      </c>
      <c r="T418" s="1">
        <f t="shared" si="41"/>
        <v>7.926268660818984E-17</v>
      </c>
    </row>
    <row r="419" spans="15:20">
      <c r="O419" s="1">
        <f t="shared" si="40"/>
        <v>5.9699398797595267</v>
      </c>
      <c r="P419" s="1">
        <f t="shared" si="36"/>
        <v>7.4944295759733716E-9</v>
      </c>
      <c r="Q419" s="1">
        <f t="shared" si="37"/>
        <v>1.2485133801952039E-6</v>
      </c>
      <c r="R419" s="1">
        <f t="shared" si="38"/>
        <v>1.2261167636751225E-9</v>
      </c>
      <c r="S419" s="1">
        <f t="shared" si="39"/>
        <v>2.382037493919853E-7</v>
      </c>
      <c r="T419" s="1">
        <f t="shared" si="41"/>
        <v>5.2933436104324584E-17</v>
      </c>
    </row>
    <row r="420" spans="15:20">
      <c r="O420" s="1">
        <f t="shared" si="40"/>
        <v>6.0060120240481041</v>
      </c>
      <c r="P420" s="1">
        <f t="shared" si="36"/>
        <v>6.0421731448807349E-9</v>
      </c>
      <c r="Q420" s="1">
        <f t="shared" si="37"/>
        <v>1.0397107386372394E-6</v>
      </c>
      <c r="R420" s="1">
        <f t="shared" si="38"/>
        <v>9.8288288619130526E-10</v>
      </c>
      <c r="S420" s="1">
        <f t="shared" si="39"/>
        <v>1.9704348386273551E-7</v>
      </c>
      <c r="T420" s="1">
        <f t="shared" si="41"/>
        <v>3.5259576373580393E-17</v>
      </c>
    </row>
    <row r="421" spans="15:20">
      <c r="O421" s="1">
        <f t="shared" si="40"/>
        <v>6.0420841683366815</v>
      </c>
      <c r="P421" s="1">
        <f t="shared" si="36"/>
        <v>4.8650217600212116E-9</v>
      </c>
      <c r="Q421" s="1">
        <f t="shared" si="37"/>
        <v>8.6469375149773747E-7</v>
      </c>
      <c r="R421" s="1">
        <f t="shared" si="38"/>
        <v>7.8690498561684308E-10</v>
      </c>
      <c r="S421" s="1">
        <f t="shared" si="39"/>
        <v>1.627886836441661E-7</v>
      </c>
      <c r="T421" s="1">
        <f t="shared" si="41"/>
        <v>2.3426656029557557E-17</v>
      </c>
    </row>
    <row r="422" spans="15:20">
      <c r="O422" s="1">
        <f t="shared" si="40"/>
        <v>6.0781563126252589</v>
      </c>
      <c r="P422" s="1">
        <f t="shared" si="36"/>
        <v>3.912131508370293E-9</v>
      </c>
      <c r="Q422" s="1">
        <f t="shared" si="37"/>
        <v>7.1819532562127976E-7</v>
      </c>
      <c r="R422" s="1">
        <f t="shared" si="38"/>
        <v>6.2920646470843167E-10</v>
      </c>
      <c r="S422" s="1">
        <f t="shared" si="39"/>
        <v>1.3431817436071469E-7</v>
      </c>
      <c r="T422" s="1">
        <f t="shared" si="41"/>
        <v>1.5524902824875948E-17</v>
      </c>
    </row>
    <row r="423" spans="15:20">
      <c r="O423" s="1">
        <f t="shared" si="40"/>
        <v>6.1142284569138363</v>
      </c>
      <c r="P423" s="1">
        <f t="shared" si="36"/>
        <v>3.141804382691743E-9</v>
      </c>
      <c r="Q423" s="1">
        <f t="shared" si="37"/>
        <v>5.95735238849422E-7</v>
      </c>
      <c r="R423" s="1">
        <f t="shared" si="38"/>
        <v>5.0247483951437744E-10</v>
      </c>
      <c r="S423" s="1">
        <f t="shared" si="39"/>
        <v>1.1068622451926302E-7</v>
      </c>
      <c r="T423" s="1">
        <f t="shared" si="41"/>
        <v>1.0262013514610969E-17</v>
      </c>
    </row>
    <row r="424" spans="15:20">
      <c r="O424" s="1">
        <f t="shared" si="40"/>
        <v>6.1503006012024137</v>
      </c>
      <c r="P424" s="1">
        <f t="shared" si="36"/>
        <v>2.519891690732011E-9</v>
      </c>
      <c r="Q424" s="1">
        <f t="shared" si="37"/>
        <v>4.9350830847806696E-7</v>
      </c>
      <c r="R424" s="1">
        <f t="shared" si="38"/>
        <v>4.0076120200183141E-10</v>
      </c>
      <c r="S424" s="1">
        <f t="shared" si="39"/>
        <v>9.1096226007003622E-8</v>
      </c>
      <c r="T424" s="1">
        <f t="shared" si="41"/>
        <v>6.7658438333593938E-18</v>
      </c>
    </row>
    <row r="425" spans="15:20">
      <c r="O425" s="1">
        <f t="shared" si="40"/>
        <v>6.1863727454909911</v>
      </c>
      <c r="P425" s="1">
        <f t="shared" si="36"/>
        <v>2.018466961494117E-9</v>
      </c>
      <c r="Q425" s="1">
        <f t="shared" si="37"/>
        <v>4.0828752413490993E-7</v>
      </c>
      <c r="R425" s="1">
        <f t="shared" si="38"/>
        <v>3.1923241827769289E-10</v>
      </c>
      <c r="S425" s="1">
        <f t="shared" si="39"/>
        <v>7.4878133582423345E-8</v>
      </c>
      <c r="T425" s="1">
        <f t="shared" si="41"/>
        <v>4.4493464225651573E-18</v>
      </c>
    </row>
    <row r="426" spans="15:20">
      <c r="O426" s="1">
        <f t="shared" si="40"/>
        <v>6.2224448897795686</v>
      </c>
      <c r="P426" s="1">
        <f t="shared" si="36"/>
        <v>1.6147245693406933E-9</v>
      </c>
      <c r="Q426" s="1">
        <f t="shared" si="37"/>
        <v>3.3734028924651519E-7</v>
      </c>
      <c r="R426" s="1">
        <f t="shared" si="38"/>
        <v>2.5396751368589321E-10</v>
      </c>
      <c r="S426" s="1">
        <f t="shared" si="39"/>
        <v>6.1469155987481372E-8</v>
      </c>
      <c r="T426" s="1">
        <f t="shared" si="41"/>
        <v>2.9184726657235391E-18</v>
      </c>
    </row>
    <row r="427" spans="15:20">
      <c r="O427" s="1">
        <f t="shared" si="40"/>
        <v>6.258517034068146</v>
      </c>
      <c r="P427" s="1">
        <f t="shared" si="36"/>
        <v>1.2900670983457475E-9</v>
      </c>
      <c r="Q427" s="1">
        <f t="shared" si="37"/>
        <v>2.7835612294234604E-7</v>
      </c>
      <c r="R427" s="1">
        <f t="shared" si="38"/>
        <v>2.0178969606376995E-10</v>
      </c>
      <c r="S427" s="1">
        <f t="shared" si="39"/>
        <v>5.0397257700396381E-8</v>
      </c>
      <c r="T427" s="1">
        <f t="shared" si="41"/>
        <v>1.9094093510358585E-18</v>
      </c>
    </row>
    <row r="428" spans="15:20">
      <c r="O428" s="1">
        <f t="shared" si="40"/>
        <v>6.2945891783567234</v>
      </c>
      <c r="P428" s="1">
        <f t="shared" si="36"/>
        <v>1.0293502691646443E-9</v>
      </c>
      <c r="Q428" s="1">
        <f t="shared" si="37"/>
        <v>2.2938436204573957E-7</v>
      </c>
      <c r="R428" s="1">
        <f t="shared" si="38"/>
        <v>1.6012879910931588E-10</v>
      </c>
      <c r="S428" s="1">
        <f t="shared" si="39"/>
        <v>4.1267084194274162E-8</v>
      </c>
      <c r="T428" s="1">
        <f t="shared" si="41"/>
        <v>1.2460244251355152E-18</v>
      </c>
    </row>
    <row r="429" spans="15:20">
      <c r="O429" s="1">
        <f t="shared" si="40"/>
        <v>6.3306613226453008</v>
      </c>
      <c r="P429" s="1">
        <f t="shared" si="36"/>
        <v>8.20259186796618E-10</v>
      </c>
      <c r="Q429" s="1">
        <f t="shared" si="37"/>
        <v>1.8878057213103423E-7</v>
      </c>
      <c r="R429" s="1">
        <f t="shared" si="38"/>
        <v>1.2690815065496963E-10</v>
      </c>
      <c r="S429" s="1">
        <f t="shared" si="39"/>
        <v>3.3747973193776204E-8</v>
      </c>
      <c r="T429" s="1">
        <f t="shared" si="41"/>
        <v>8.110368295456059E-19</v>
      </c>
    </row>
    <row r="430" spans="15:20">
      <c r="O430" s="1">
        <f t="shared" si="40"/>
        <v>6.3667334669338782</v>
      </c>
      <c r="P430" s="1">
        <f t="shared" si="36"/>
        <v>6.5279386061599934E-10</v>
      </c>
      <c r="Q430" s="1">
        <f t="shared" si="37"/>
        <v>1.5516052886318402E-7</v>
      </c>
      <c r="R430" s="1">
        <f t="shared" si="38"/>
        <v>1.00451980067362E-10</v>
      </c>
      <c r="S430" s="1">
        <f t="shared" si="39"/>
        <v>2.7563759497084561E-8</v>
      </c>
      <c r="T430" s="1">
        <f t="shared" si="41"/>
        <v>5.2654403825789687E-19</v>
      </c>
    </row>
    <row r="431" spans="15:20">
      <c r="O431" s="1">
        <f t="shared" si="40"/>
        <v>6.4028056112224556</v>
      </c>
      <c r="P431" s="1">
        <f t="shared" si="36"/>
        <v>5.1884550309824907E-10</v>
      </c>
      <c r="Q431" s="1">
        <f t="shared" si="37"/>
        <v>1.2736076732559068E-7</v>
      </c>
      <c r="R431" s="1">
        <f t="shared" si="38"/>
        <v>7.9410367170851259E-11</v>
      </c>
      <c r="S431" s="1">
        <f t="shared" si="39"/>
        <v>2.248411856697885E-8</v>
      </c>
      <c r="T431" s="1">
        <f t="shared" si="41"/>
        <v>3.4096931814443499E-19</v>
      </c>
    </row>
    <row r="432" spans="15:20">
      <c r="O432" s="1">
        <f t="shared" si="40"/>
        <v>6.438877755511033</v>
      </c>
      <c r="P432" s="1">
        <f t="shared" si="36"/>
        <v>4.1184812218476523E-10</v>
      </c>
      <c r="Q432" s="1">
        <f t="shared" si="37"/>
        <v>1.0440481908114862E-7</v>
      </c>
      <c r="R432" s="1">
        <f t="shared" si="38"/>
        <v>6.2696736691236765E-11</v>
      </c>
      <c r="S432" s="1">
        <f t="shared" si="39"/>
        <v>1.8317228400732688E-8</v>
      </c>
      <c r="T432" s="1">
        <f t="shared" si="41"/>
        <v>2.2023083103319561E-19</v>
      </c>
    </row>
    <row r="433" spans="15:20">
      <c r="O433" s="1">
        <f t="shared" si="40"/>
        <v>6.4749498997996104</v>
      </c>
      <c r="P433" s="1">
        <f t="shared" si="36"/>
        <v>3.2649246350693889E-10</v>
      </c>
      <c r="Q433" s="1">
        <f t="shared" si="37"/>
        <v>8.547436554155867E-8</v>
      </c>
      <c r="R433" s="1">
        <f t="shared" si="38"/>
        <v>4.9438120264255758E-11</v>
      </c>
      <c r="S433" s="1">
        <f t="shared" si="39"/>
        <v>1.4903557832290915E-8</v>
      </c>
      <c r="T433" s="1">
        <f t="shared" si="41"/>
        <v>1.4188201470433985E-19</v>
      </c>
    </row>
    <row r="434" spans="15:20">
      <c r="O434" s="1">
        <f t="shared" si="40"/>
        <v>6.5110220440881879</v>
      </c>
      <c r="P434" s="1">
        <f t="shared" si="36"/>
        <v>2.5849150133162039E-10</v>
      </c>
      <c r="Q434" s="1">
        <f t="shared" si="37"/>
        <v>6.988463301988288E-8</v>
      </c>
      <c r="R434" s="1">
        <f t="shared" si="38"/>
        <v>3.8933856139067302E-11</v>
      </c>
      <c r="S434" s="1">
        <f t="shared" si="39"/>
        <v>1.211061717576456E-8</v>
      </c>
      <c r="T434" s="1">
        <f t="shared" si="41"/>
        <v>9.1171980718248584E-20</v>
      </c>
    </row>
    <row r="435" spans="15:20">
      <c r="O435" s="1">
        <f t="shared" si="40"/>
        <v>6.5470941883767653</v>
      </c>
      <c r="P435" s="1">
        <f t="shared" si="36"/>
        <v>2.0438848031986072E-10</v>
      </c>
      <c r="Q435" s="1">
        <f t="shared" si="37"/>
        <v>5.7063440722757062E-8</v>
      </c>
      <c r="R435" s="1">
        <f t="shared" si="38"/>
        <v>3.0622504532118455E-11</v>
      </c>
      <c r="S435" s="1">
        <f t="shared" si="39"/>
        <v>9.8285294347633112E-9</v>
      </c>
      <c r="T435" s="1">
        <f t="shared" si="41"/>
        <v>5.8433983582952508E-20</v>
      </c>
    </row>
    <row r="436" spans="15:20">
      <c r="O436" s="1">
        <f t="shared" si="40"/>
        <v>6.5831663326653427</v>
      </c>
      <c r="P436" s="1">
        <f t="shared" si="36"/>
        <v>1.6140002501390084E-10</v>
      </c>
      <c r="Q436" s="1">
        <f t="shared" si="37"/>
        <v>4.6533388944605705E-8</v>
      </c>
      <c r="R436" s="1">
        <f t="shared" si="38"/>
        <v>2.4054980229948342E-11</v>
      </c>
      <c r="S436" s="1">
        <f t="shared" si="39"/>
        <v>7.9662988428097492E-9</v>
      </c>
      <c r="T436" s="1">
        <f t="shared" si="41"/>
        <v>3.7356945035660839E-20</v>
      </c>
    </row>
    <row r="437" spans="15:20">
      <c r="O437" s="1">
        <f t="shared" si="40"/>
        <v>6.6192384769539201</v>
      </c>
      <c r="P437" s="1">
        <f t="shared" si="36"/>
        <v>1.2728810421178217E-10</v>
      </c>
      <c r="Q437" s="1">
        <f t="shared" si="37"/>
        <v>3.7896741828342065E-8</v>
      </c>
      <c r="R437" s="1">
        <f t="shared" si="38"/>
        <v>1.8871904039485798E-11</v>
      </c>
      <c r="S437" s="1">
        <f t="shared" si="39"/>
        <v>6.4486715967149166E-9</v>
      </c>
      <c r="T437" s="1">
        <f t="shared" si="41"/>
        <v>2.3820367818834793E-20</v>
      </c>
    </row>
    <row r="438" spans="15:20">
      <c r="O438" s="1">
        <f t="shared" si="40"/>
        <v>6.6553106212424975</v>
      </c>
      <c r="P438" s="1">
        <f t="shared" si="36"/>
        <v>1.0025570063099309E-10</v>
      </c>
      <c r="Q438" s="1">
        <f t="shared" si="37"/>
        <v>3.0822618157263487E-8</v>
      </c>
      <c r="R438" s="1">
        <f t="shared" si="38"/>
        <v>1.4786838420377535E-11</v>
      </c>
      <c r="S438" s="1">
        <f t="shared" si="39"/>
        <v>5.2134998540509514E-9</v>
      </c>
      <c r="T438" s="1">
        <f t="shared" si="41"/>
        <v>1.5150062157065005E-20</v>
      </c>
    </row>
    <row r="439" spans="15:20">
      <c r="O439" s="1">
        <f t="shared" si="40"/>
        <v>6.6913827655310749</v>
      </c>
      <c r="P439" s="1">
        <f t="shared" si="36"/>
        <v>7.8861924647859823E-11</v>
      </c>
      <c r="Q439" s="1">
        <f t="shared" si="37"/>
        <v>2.5036155573067638E-8</v>
      </c>
      <c r="R439" s="1">
        <f t="shared" si="38"/>
        <v>1.1571299474155694E-11</v>
      </c>
      <c r="S439" s="1">
        <f t="shared" si="39"/>
        <v>4.2095315011536627E-9</v>
      </c>
      <c r="T439" s="1">
        <f t="shared" si="41"/>
        <v>9.6106411243615308E-21</v>
      </c>
    </row>
    <row r="440" spans="15:20">
      <c r="O440" s="1">
        <f t="shared" si="40"/>
        <v>6.7274549098196523</v>
      </c>
      <c r="P440" s="1">
        <f t="shared" si="36"/>
        <v>6.1953051867300669E-11</v>
      </c>
      <c r="Q440" s="1">
        <f t="shared" si="37"/>
        <v>2.0309359139864951E-8</v>
      </c>
      <c r="R440" s="1">
        <f t="shared" si="38"/>
        <v>9.0435436916891376E-12</v>
      </c>
      <c r="S440" s="1">
        <f t="shared" si="39"/>
        <v>3.3945584121397587E-9</v>
      </c>
      <c r="T440" s="1">
        <f t="shared" si="41"/>
        <v>6.0810050488734422E-21</v>
      </c>
    </row>
    <row r="441" spans="15:20">
      <c r="O441" s="1">
        <f t="shared" si="40"/>
        <v>6.7635270541082297</v>
      </c>
      <c r="P441" s="1">
        <f t="shared" si="36"/>
        <v>4.8606581200544361E-11</v>
      </c>
      <c r="Q441" s="1">
        <f t="shared" si="37"/>
        <v>1.6453384993027852E-8</v>
      </c>
      <c r="R441" s="1">
        <f t="shared" si="38"/>
        <v>7.0590200351716703E-12</v>
      </c>
      <c r="S441" s="1">
        <f t="shared" si="39"/>
        <v>2.733869464144334E-9</v>
      </c>
      <c r="T441" s="1">
        <f t="shared" si="41"/>
        <v>3.8379588004171378E-21</v>
      </c>
    </row>
    <row r="442" spans="15:20">
      <c r="O442" s="1">
        <f t="shared" si="40"/>
        <v>6.7995991983968072</v>
      </c>
      <c r="P442" s="1">
        <f t="shared" si="36"/>
        <v>3.8085922871766144E-11</v>
      </c>
      <c r="Q442" s="1">
        <f t="shared" si="37"/>
        <v>1.3312044562033591E-8</v>
      </c>
      <c r="R442" s="1">
        <f t="shared" si="38"/>
        <v>5.5029314438570509E-12</v>
      </c>
      <c r="S442" s="1">
        <f t="shared" si="39"/>
        <v>2.1989586818094153E-9</v>
      </c>
      <c r="T442" s="1">
        <f t="shared" si="41"/>
        <v>2.4158645489194272E-21</v>
      </c>
    </row>
    <row r="443" spans="15:20">
      <c r="O443" s="1">
        <f t="shared" si="40"/>
        <v>6.8356713426853846</v>
      </c>
      <c r="P443" s="1">
        <f t="shared" si="36"/>
        <v>2.9803751187830846E-11</v>
      </c>
      <c r="Q443" s="1">
        <f t="shared" si="37"/>
        <v>1.0756345116397059E-8</v>
      </c>
      <c r="R443" s="1">
        <f t="shared" si="38"/>
        <v>4.2844616743309416E-12</v>
      </c>
      <c r="S443" s="1">
        <f t="shared" si="39"/>
        <v>1.7664487650392857E-9</v>
      </c>
      <c r="T443" s="1">
        <f t="shared" si="41"/>
        <v>1.5168539655951899E-21</v>
      </c>
    </row>
    <row r="444" spans="15:20">
      <c r="O444" s="1">
        <f t="shared" si="40"/>
        <v>6.871743486973962</v>
      </c>
      <c r="P444" s="1">
        <f t="shared" si="36"/>
        <v>2.3292409250030836E-11</v>
      </c>
      <c r="Q444" s="1">
        <f t="shared" si="37"/>
        <v>8.6799086762928015E-9</v>
      </c>
      <c r="R444" s="1">
        <f t="shared" si="38"/>
        <v>3.3315572522951697E-12</v>
      </c>
      <c r="S444" s="1">
        <f t="shared" si="39"/>
        <v>1.4171946949304015E-9</v>
      </c>
      <c r="T444" s="1">
        <f t="shared" si="41"/>
        <v>9.4999185602340576E-22</v>
      </c>
    </row>
    <row r="445" spans="15:20">
      <c r="O445" s="1">
        <f t="shared" si="40"/>
        <v>6.9078156312625394</v>
      </c>
      <c r="P445" s="1">
        <f t="shared" si="36"/>
        <v>1.8180044109245154E-11</v>
      </c>
      <c r="Q445" s="1">
        <f t="shared" si="37"/>
        <v>6.9951341256458197E-9</v>
      </c>
      <c r="R445" s="1">
        <f t="shared" si="38"/>
        <v>2.5872637365864648E-12</v>
      </c>
      <c r="S445" s="1">
        <f t="shared" si="39"/>
        <v>1.1355397733225914E-9</v>
      </c>
      <c r="T445" s="1">
        <f t="shared" si="41"/>
        <v>5.9337632613351745E-22</v>
      </c>
    </row>
    <row r="446" spans="15:20">
      <c r="O446" s="1">
        <f t="shared" si="40"/>
        <v>6.9438877755511168</v>
      </c>
      <c r="P446" s="1">
        <f t="shared" si="36"/>
        <v>1.4171391320966408E-11</v>
      </c>
      <c r="Q446" s="1">
        <f t="shared" si="37"/>
        <v>5.6299870883642147E-9</v>
      </c>
      <c r="R446" s="1">
        <f t="shared" si="38"/>
        <v>2.0067281170099704E-12</v>
      </c>
      <c r="S446" s="1">
        <f t="shared" si="39"/>
        <v>9.0869767266354984E-10</v>
      </c>
      <c r="T446" s="1">
        <f t="shared" si="41"/>
        <v>3.6974526869824245E-22</v>
      </c>
    </row>
    <row r="447" spans="15:20">
      <c r="O447" s="1">
        <f t="shared" si="40"/>
        <v>6.9799599198396942</v>
      </c>
      <c r="P447" s="1">
        <f t="shared" si="36"/>
        <v>1.1032325986763533E-11</v>
      </c>
      <c r="Q447" s="1">
        <f t="shared" si="37"/>
        <v>4.5253191565574834E-9</v>
      </c>
      <c r="R447" s="1">
        <f t="shared" si="38"/>
        <v>1.5544232567776817E-12</v>
      </c>
      <c r="S447" s="1">
        <f t="shared" si="39"/>
        <v>7.2624062319448512E-10</v>
      </c>
      <c r="T447" s="1">
        <f t="shared" si="41"/>
        <v>2.2973016553768351E-22</v>
      </c>
    </row>
    <row r="448" spans="15:20">
      <c r="O448" s="1">
        <f t="shared" si="40"/>
        <v>7.0160320641282716</v>
      </c>
      <c r="P448" s="1">
        <f t="shared" si="36"/>
        <v>8.577460346255184E-12</v>
      </c>
      <c r="Q448" s="1">
        <f t="shared" si="37"/>
        <v>3.6326327307740008E-9</v>
      </c>
      <c r="R448" s="1">
        <f t="shared" si="38"/>
        <v>1.2025935802739696E-12</v>
      </c>
      <c r="S448" s="1">
        <f t="shared" si="39"/>
        <v>5.7967630695543448E-10</v>
      </c>
      <c r="T448" s="1">
        <f t="shared" si="41"/>
        <v>1.4243556354763057E-22</v>
      </c>
    </row>
    <row r="449" spans="15:20">
      <c r="O449" s="1">
        <f t="shared" si="40"/>
        <v>7.052104208416849</v>
      </c>
      <c r="P449" s="1">
        <f t="shared" si="36"/>
        <v>6.6602018183145701E-12</v>
      </c>
      <c r="Q449" s="1">
        <f t="shared" si="37"/>
        <v>2.9122203468337439E-9</v>
      </c>
      <c r="R449" s="1">
        <f t="shared" si="38"/>
        <v>9.2914564930879351E-13</v>
      </c>
      <c r="S449" s="1">
        <f t="shared" si="39"/>
        <v>4.6209835957711221E-10</v>
      </c>
      <c r="T449" s="1">
        <f t="shared" si="41"/>
        <v>8.804747382201963E-23</v>
      </c>
    </row>
    <row r="450" spans="15:20">
      <c r="O450" s="1">
        <f t="shared" si="40"/>
        <v>7.0881763527054265</v>
      </c>
      <c r="P450" s="1">
        <f t="shared" si="36"/>
        <v>5.1647951078918818E-12</v>
      </c>
      <c r="Q450" s="1">
        <f t="shared" si="37"/>
        <v>2.3316181880659321E-9</v>
      </c>
      <c r="R450" s="1">
        <f t="shared" si="38"/>
        <v>7.1698202930292609E-13</v>
      </c>
      <c r="S450" s="1">
        <f t="shared" si="39"/>
        <v>3.6789760127220461E-10</v>
      </c>
      <c r="T450" s="1">
        <f t="shared" si="41"/>
        <v>5.4294673131526431E-23</v>
      </c>
    </row>
    <row r="451" spans="15:20">
      <c r="O451" s="1">
        <f t="shared" si="40"/>
        <v>7.1242484969940039</v>
      </c>
      <c r="P451" s="1">
        <f t="shared" si="36"/>
        <v>3.9999617903724607E-12</v>
      </c>
      <c r="Q451" s="1">
        <f t="shared" si="37"/>
        <v>1.8643227511184732E-9</v>
      </c>
      <c r="R451" s="1">
        <f t="shared" si="38"/>
        <v>5.5255799935594041E-13</v>
      </c>
      <c r="S451" s="1">
        <f t="shared" si="39"/>
        <v>2.9252500421961258E-10</v>
      </c>
      <c r="T451" s="1">
        <f t="shared" si="41"/>
        <v>3.338691584150248E-23</v>
      </c>
    </row>
    <row r="452" spans="15:20">
      <c r="O452" s="1">
        <f t="shared" si="40"/>
        <v>7.1603206412825813</v>
      </c>
      <c r="P452" s="1">
        <f t="shared" ref="P452:P503" si="42">_xlfn.NORM.DIST(O452,mucontrol,sdcontrol,FALSE)</f>
        <v>3.0938241533033137E-12</v>
      </c>
      <c r="Q452" s="1">
        <f t="shared" ref="Q452:Q503" si="43">_xlfn.NORM.DIST(O452,mucase,sdcase,FALSE)</f>
        <v>1.4887275555835882E-9</v>
      </c>
      <c r="R452" s="1">
        <f t="shared" ref="R452:R503" si="44">1-_xlfn.NORM.DIST(O452,mucontrol,sdcontrol,TRUE)</f>
        <v>4.2532644073389747E-13</v>
      </c>
      <c r="S452" s="1">
        <f t="shared" ref="S452:S503" si="45">1-_xlfn.NORM.DIST(O452,mucase,sdcase,TRUE)</f>
        <v>2.3229629331211754E-10</v>
      </c>
      <c r="T452" s="1">
        <f t="shared" si="41"/>
        <v>2.0486059243926898E-23</v>
      </c>
    </row>
    <row r="453" spans="15:20">
      <c r="O453" s="1">
        <f t="shared" ref="O453:O503" si="46">O452+tstep</f>
        <v>7.1963927855711587</v>
      </c>
      <c r="P453" s="1">
        <f t="shared" si="42"/>
        <v>2.3898599211430552E-12</v>
      </c>
      <c r="Q453" s="1">
        <f t="shared" si="43"/>
        <v>1.187243544964006E-9</v>
      </c>
      <c r="R453" s="1">
        <f t="shared" si="44"/>
        <v>3.269606807521086E-13</v>
      </c>
      <c r="S453" s="1">
        <f t="shared" si="45"/>
        <v>1.8423196301853295E-10</v>
      </c>
      <c r="T453" s="1">
        <f t="shared" ref="T453:T502" si="47">(R453-R454)*(S454+S453)/2</f>
        <v>1.253595142138451E-23</v>
      </c>
    </row>
    <row r="454" spans="15:20">
      <c r="O454" s="1">
        <f t="shared" si="46"/>
        <v>7.2324649298597361</v>
      </c>
      <c r="P454" s="1">
        <f t="shared" si="42"/>
        <v>1.8436832236469635E-12</v>
      </c>
      <c r="Q454" s="1">
        <f t="shared" si="43"/>
        <v>9.4557257901162917E-10</v>
      </c>
      <c r="R454" s="1">
        <f t="shared" si="44"/>
        <v>2.5102142586774789E-13</v>
      </c>
      <c r="S454" s="1">
        <f t="shared" si="45"/>
        <v>1.4592538288837886E-10</v>
      </c>
      <c r="T454" s="1">
        <f t="shared" si="47"/>
        <v>7.6459511853108176E-24</v>
      </c>
    </row>
    <row r="455" spans="15:20">
      <c r="O455" s="1">
        <f t="shared" si="46"/>
        <v>7.2685370741483135</v>
      </c>
      <c r="P455" s="1">
        <f t="shared" si="42"/>
        <v>1.4204867898450438E-12</v>
      </c>
      <c r="Q455" s="1">
        <f t="shared" si="43"/>
        <v>7.5210830513388094E-10</v>
      </c>
      <c r="R455" s="1">
        <f t="shared" si="44"/>
        <v>1.9251267247000214E-13</v>
      </c>
      <c r="S455" s="1">
        <f t="shared" si="45"/>
        <v>1.1543555000770311E-10</v>
      </c>
      <c r="T455" s="1">
        <f t="shared" si="47"/>
        <v>4.6570379257597693E-24</v>
      </c>
    </row>
    <row r="456" spans="15:20">
      <c r="O456" s="1">
        <f t="shared" si="46"/>
        <v>7.3046092184368909</v>
      </c>
      <c r="P456" s="1">
        <f t="shared" si="42"/>
        <v>1.0930125085621878E-12</v>
      </c>
      <c r="Q456" s="1">
        <f t="shared" si="43"/>
        <v>5.9744284144094696E-10</v>
      </c>
      <c r="R456" s="1">
        <f t="shared" si="44"/>
        <v>1.4743761767022079E-13</v>
      </c>
      <c r="S456" s="1">
        <f t="shared" si="45"/>
        <v>9.1199270357833484E-11</v>
      </c>
      <c r="T456" s="1">
        <f t="shared" si="47"/>
        <v>2.8348752009055162E-24</v>
      </c>
    </row>
    <row r="457" spans="15:20">
      <c r="O457" s="1">
        <f t="shared" si="46"/>
        <v>7.3406813627254683</v>
      </c>
      <c r="P457" s="1">
        <f t="shared" si="42"/>
        <v>8.3994355573453924E-13</v>
      </c>
      <c r="Q457" s="1">
        <f t="shared" si="43"/>
        <v>4.7396121229253355E-10</v>
      </c>
      <c r="R457" s="1">
        <f t="shared" si="44"/>
        <v>1.1268763699945339E-13</v>
      </c>
      <c r="S457" s="1">
        <f t="shared" si="45"/>
        <v>7.1959105341079521E-11</v>
      </c>
      <c r="T457" s="1">
        <f t="shared" si="47"/>
        <v>1.7070105353146285E-24</v>
      </c>
    </row>
    <row r="458" spans="15:20">
      <c r="O458" s="1">
        <f t="shared" si="46"/>
        <v>7.3767535070140458</v>
      </c>
      <c r="P458" s="1">
        <f t="shared" si="42"/>
        <v>6.4463237083275072E-13</v>
      </c>
      <c r="Q458" s="1">
        <f t="shared" si="43"/>
        <v>3.755084410617677E-10</v>
      </c>
      <c r="R458" s="1">
        <f t="shared" si="44"/>
        <v>8.6153306710912148E-14</v>
      </c>
      <c r="S458" s="1">
        <f t="shared" si="45"/>
        <v>5.6705196094242183E-11</v>
      </c>
      <c r="T458" s="1">
        <f t="shared" si="47"/>
        <v>1.035016519744304E-24</v>
      </c>
    </row>
    <row r="459" spans="15:20">
      <c r="O459" s="1">
        <f t="shared" si="46"/>
        <v>7.4128256513026232</v>
      </c>
      <c r="P459" s="1">
        <f t="shared" si="42"/>
        <v>4.9409579237785214E-13</v>
      </c>
      <c r="Q459" s="1">
        <f t="shared" si="43"/>
        <v>2.9711670405858617E-10</v>
      </c>
      <c r="R459" s="1">
        <f t="shared" si="44"/>
        <v>6.5725203057809267E-14</v>
      </c>
      <c r="S459" s="1">
        <f t="shared" si="45"/>
        <v>4.4627412876252492E-11</v>
      </c>
      <c r="T459" s="1">
        <f t="shared" si="47"/>
        <v>6.2385348300637281E-25</v>
      </c>
    </row>
    <row r="460" spans="15:20">
      <c r="O460" s="1">
        <f t="shared" si="46"/>
        <v>7.4488977955912006</v>
      </c>
      <c r="P460" s="1">
        <f t="shared" si="42"/>
        <v>3.7822239322456724E-13</v>
      </c>
      <c r="Q460" s="1">
        <f t="shared" si="43"/>
        <v>2.3478205306532913E-10</v>
      </c>
      <c r="R460" s="1">
        <f t="shared" si="44"/>
        <v>5.007105841059456E-14</v>
      </c>
      <c r="S460" s="1">
        <f t="shared" si="45"/>
        <v>3.5077163396124433E-11</v>
      </c>
      <c r="T460" s="1">
        <f t="shared" si="47"/>
        <v>3.7537389041927534E-25</v>
      </c>
    </row>
    <row r="461" spans="15:20">
      <c r="O461" s="1">
        <f t="shared" si="46"/>
        <v>7.484969939879778</v>
      </c>
      <c r="P461" s="1">
        <f t="shared" si="42"/>
        <v>2.8914811046162523E-13</v>
      </c>
      <c r="Q461" s="1">
        <f t="shared" si="43"/>
        <v>1.8528198111616641E-10</v>
      </c>
      <c r="R461" s="1">
        <f t="shared" si="44"/>
        <v>3.8080649744642869E-14</v>
      </c>
      <c r="S461" s="1">
        <f t="shared" si="45"/>
        <v>2.753519634524082E-11</v>
      </c>
      <c r="T461" s="1">
        <f t="shared" si="47"/>
        <v>2.2360033095789E-25</v>
      </c>
    </row>
    <row r="462" spans="15:20">
      <c r="O462" s="1">
        <f t="shared" si="46"/>
        <v>7.5210420841683554</v>
      </c>
      <c r="P462" s="1">
        <f t="shared" si="42"/>
        <v>2.2076514982087299E-13</v>
      </c>
      <c r="Q462" s="1">
        <f t="shared" si="43"/>
        <v>1.4602658805282107E-10</v>
      </c>
      <c r="R462" s="1">
        <f t="shared" si="44"/>
        <v>2.8976820942716586E-14</v>
      </c>
      <c r="S462" s="1">
        <f t="shared" si="45"/>
        <v>2.1587065468509081E-11</v>
      </c>
      <c r="T462" s="1">
        <f t="shared" si="47"/>
        <v>1.3460456885302565E-25</v>
      </c>
    </row>
    <row r="463" spans="15:20">
      <c r="O463" s="1">
        <f t="shared" si="46"/>
        <v>7.5571142284569328</v>
      </c>
      <c r="P463" s="1">
        <f t="shared" si="42"/>
        <v>1.6833627456325754E-13</v>
      </c>
      <c r="Q463" s="1">
        <f t="shared" si="43"/>
        <v>1.1493734279769622E-10</v>
      </c>
      <c r="R463" s="1">
        <f t="shared" si="44"/>
        <v>2.19824158875781E-14</v>
      </c>
      <c r="S463" s="1">
        <f t="shared" si="45"/>
        <v>1.6902146349195846E-11</v>
      </c>
      <c r="T463" s="1">
        <f t="shared" si="47"/>
        <v>8.0253482293688652E-26</v>
      </c>
    </row>
    <row r="464" spans="15:20">
      <c r="O464" s="1">
        <f t="shared" si="46"/>
        <v>7.5931863727455102</v>
      </c>
      <c r="P464" s="1">
        <f t="shared" si="42"/>
        <v>1.2819230139141813E-13</v>
      </c>
      <c r="Q464" s="1">
        <f t="shared" si="43"/>
        <v>9.0348475676055964E-11</v>
      </c>
      <c r="R464" s="1">
        <f t="shared" si="44"/>
        <v>1.6653345369377348E-14</v>
      </c>
      <c r="S464" s="1">
        <f t="shared" si="45"/>
        <v>1.3216983063557564E-11</v>
      </c>
      <c r="T464" s="1">
        <f t="shared" si="47"/>
        <v>4.704049068352429E-26</v>
      </c>
    </row>
    <row r="465" spans="15:20">
      <c r="O465" s="1">
        <f t="shared" si="46"/>
        <v>7.6292585170340876</v>
      </c>
      <c r="P465" s="1">
        <f t="shared" si="42"/>
        <v>9.7495195519801947E-14</v>
      </c>
      <c r="Q465" s="1">
        <f t="shared" si="43"/>
        <v>7.0926898487278399E-11</v>
      </c>
      <c r="R465" s="1">
        <f t="shared" si="44"/>
        <v>1.2656542480726785E-14</v>
      </c>
      <c r="S465" s="1">
        <f t="shared" si="45"/>
        <v>1.0322076526847468E-11</v>
      </c>
      <c r="T465" s="1">
        <f t="shared" si="47"/>
        <v>2.8557159199453238E-26</v>
      </c>
    </row>
    <row r="466" spans="15:20">
      <c r="O466" s="1">
        <f t="shared" si="46"/>
        <v>7.6653306613226651</v>
      </c>
      <c r="P466" s="1">
        <f t="shared" si="42"/>
        <v>7.4052806488916599E-14</v>
      </c>
      <c r="Q466" s="1">
        <f t="shared" si="43"/>
        <v>5.5607269634469892E-11</v>
      </c>
      <c r="R466" s="1">
        <f t="shared" si="44"/>
        <v>9.5479180117763462E-15</v>
      </c>
      <c r="S466" s="1">
        <f t="shared" si="45"/>
        <v>8.0507822630693227E-12</v>
      </c>
      <c r="T466" s="1">
        <f t="shared" si="47"/>
        <v>1.6695630924396333E-26</v>
      </c>
    </row>
    <row r="467" spans="15:20">
      <c r="O467" s="1">
        <f t="shared" si="46"/>
        <v>7.7014028056112425</v>
      </c>
      <c r="P467" s="1">
        <f t="shared" si="42"/>
        <v>5.6174196287237992E-14</v>
      </c>
      <c r="Q467" s="1">
        <f t="shared" si="43"/>
        <v>4.3539419648393775E-11</v>
      </c>
      <c r="R467" s="1">
        <f t="shared" si="44"/>
        <v>7.2164496600635175E-15</v>
      </c>
      <c r="S467" s="1">
        <f t="shared" si="45"/>
        <v>6.2712057768976592E-12</v>
      </c>
      <c r="T467" s="1">
        <f t="shared" si="47"/>
        <v>9.903162588918277E-27</v>
      </c>
    </row>
    <row r="468" spans="15:20">
      <c r="O468" s="1">
        <f t="shared" si="46"/>
        <v>7.7374749498998199</v>
      </c>
      <c r="P468" s="1">
        <f t="shared" si="42"/>
        <v>4.2556828006207061E-14</v>
      </c>
      <c r="Q468" s="1">
        <f t="shared" si="43"/>
        <v>3.404584854868849E-11</v>
      </c>
      <c r="R468" s="1">
        <f t="shared" si="44"/>
        <v>5.440092820663267E-15</v>
      </c>
      <c r="S468" s="1">
        <f t="shared" si="45"/>
        <v>4.8787640594127879E-12</v>
      </c>
      <c r="T468" s="1">
        <f t="shared" si="47"/>
        <v>5.7749795161868577E-27</v>
      </c>
    </row>
    <row r="469" spans="15:20">
      <c r="O469" s="1">
        <f t="shared" si="46"/>
        <v>7.7735470941883973</v>
      </c>
      <c r="P469" s="1">
        <f t="shared" si="42"/>
        <v>3.2198724658781239E-14</v>
      </c>
      <c r="Q469" s="1">
        <f t="shared" si="43"/>
        <v>2.6587417317853961E-11</v>
      </c>
      <c r="R469" s="1">
        <f t="shared" si="44"/>
        <v>4.1078251911130792E-15</v>
      </c>
      <c r="S469" s="1">
        <f t="shared" si="45"/>
        <v>3.790634472977672E-12</v>
      </c>
      <c r="T469" s="1">
        <f t="shared" si="47"/>
        <v>3.3632838175064957E-27</v>
      </c>
    </row>
    <row r="470" spans="15:20">
      <c r="O470" s="1">
        <f t="shared" si="46"/>
        <v>7.8096192384769747</v>
      </c>
      <c r="P470" s="1">
        <f t="shared" si="42"/>
        <v>2.4330169132485668E-14</v>
      </c>
      <c r="Q470" s="1">
        <f t="shared" si="43"/>
        <v>2.0735695383403371E-11</v>
      </c>
      <c r="R470" s="1">
        <f t="shared" si="44"/>
        <v>3.1086244689504383E-15</v>
      </c>
      <c r="S470" s="1">
        <f t="shared" si="45"/>
        <v>2.9413138591394272E-12</v>
      </c>
      <c r="T470" s="1">
        <f t="shared" si="47"/>
        <v>2.0286544253889845E-27</v>
      </c>
    </row>
    <row r="471" spans="15:20">
      <c r="O471" s="1">
        <f t="shared" si="46"/>
        <v>7.8456913827655521</v>
      </c>
      <c r="P471" s="1">
        <f t="shared" si="42"/>
        <v>1.8360674146917618E-14</v>
      </c>
      <c r="Q471" s="1">
        <f t="shared" si="43"/>
        <v>1.6150706265493086E-11</v>
      </c>
      <c r="R471" s="1">
        <f t="shared" si="44"/>
        <v>2.3314683517128287E-15</v>
      </c>
      <c r="S471" s="1">
        <f t="shared" si="45"/>
        <v>2.2793988918579089E-12</v>
      </c>
      <c r="T471" s="1">
        <f t="shared" si="47"/>
        <v>1.1223395269515505E-27</v>
      </c>
    </row>
    <row r="472" spans="15:20">
      <c r="O472" s="1">
        <f t="shared" si="46"/>
        <v>7.8817635270541295</v>
      </c>
      <c r="P472" s="1">
        <f t="shared" si="42"/>
        <v>1.3837867114021463E-14</v>
      </c>
      <c r="Q472" s="1">
        <f t="shared" si="43"/>
        <v>1.2563044424789486E-11</v>
      </c>
      <c r="R472" s="1">
        <f t="shared" si="44"/>
        <v>1.7763568394002505E-15</v>
      </c>
      <c r="S472" s="1">
        <f t="shared" si="45"/>
        <v>1.7642554084318363E-12</v>
      </c>
      <c r="T472" s="1">
        <f t="shared" si="47"/>
        <v>2.7781708929620983E-27</v>
      </c>
    </row>
    <row r="473" spans="15:20">
      <c r="O473" s="1">
        <f t="shared" si="46"/>
        <v>7.9178356713427069</v>
      </c>
      <c r="P473" s="1">
        <f t="shared" si="42"/>
        <v>1.0415658348219175E-14</v>
      </c>
      <c r="Q473" s="1">
        <f t="shared" si="43"/>
        <v>9.7595262120318347E-12</v>
      </c>
      <c r="R473" s="1">
        <f t="shared" si="44"/>
        <v>0</v>
      </c>
      <c r="S473" s="1">
        <f t="shared" si="45"/>
        <v>1.3636869411470798E-12</v>
      </c>
      <c r="T473" s="1">
        <f t="shared" si="47"/>
        <v>0</v>
      </c>
    </row>
    <row r="474" spans="15:20">
      <c r="O474" s="1">
        <f t="shared" si="46"/>
        <v>7.9539078156312844</v>
      </c>
      <c r="P474" s="1">
        <f t="shared" si="42"/>
        <v>7.8296316961671614E-15</v>
      </c>
      <c r="Q474" s="1">
        <f t="shared" si="43"/>
        <v>7.5716936933281774E-12</v>
      </c>
      <c r="R474" s="1">
        <f t="shared" si="44"/>
        <v>0</v>
      </c>
      <c r="S474" s="1">
        <f t="shared" si="45"/>
        <v>1.0527134719495734E-12</v>
      </c>
      <c r="T474" s="1">
        <f t="shared" si="47"/>
        <v>0</v>
      </c>
    </row>
    <row r="475" spans="15:20">
      <c r="O475" s="1">
        <f t="shared" si="46"/>
        <v>7.9899799599198618</v>
      </c>
      <c r="P475" s="1">
        <f t="shared" si="42"/>
        <v>5.8780459743305301E-15</v>
      </c>
      <c r="Q475" s="1">
        <f t="shared" si="43"/>
        <v>5.8666178712185793E-12</v>
      </c>
      <c r="R475" s="1">
        <f t="shared" si="44"/>
        <v>0</v>
      </c>
      <c r="S475" s="1">
        <f t="shared" si="45"/>
        <v>8.1168405330345195E-13</v>
      </c>
      <c r="T475" s="1">
        <f t="shared" si="47"/>
        <v>0</v>
      </c>
    </row>
    <row r="476" spans="15:20">
      <c r="O476" s="1">
        <f t="shared" si="46"/>
        <v>8.0260521042084392</v>
      </c>
      <c r="P476" s="1">
        <f t="shared" si="42"/>
        <v>4.4071888548338698E-15</v>
      </c>
      <c r="Q476" s="1">
        <f t="shared" si="43"/>
        <v>4.5395523381183507E-12</v>
      </c>
      <c r="R476" s="1">
        <f t="shared" si="44"/>
        <v>0</v>
      </c>
      <c r="S476" s="1">
        <f t="shared" si="45"/>
        <v>6.2494454056150062E-13</v>
      </c>
      <c r="T476" s="1">
        <f t="shared" si="47"/>
        <v>0</v>
      </c>
    </row>
    <row r="477" spans="15:20">
      <c r="O477" s="1">
        <f t="shared" si="46"/>
        <v>8.0621242484970157</v>
      </c>
      <c r="P477" s="1">
        <f t="shared" si="42"/>
        <v>3.300102135537382E-15</v>
      </c>
      <c r="Q477" s="1">
        <f t="shared" si="43"/>
        <v>3.5080737649857235E-12</v>
      </c>
      <c r="R477" s="1">
        <f t="shared" si="44"/>
        <v>0</v>
      </c>
      <c r="S477" s="1">
        <f t="shared" si="45"/>
        <v>4.8061554736023027E-13</v>
      </c>
      <c r="T477" s="1">
        <f t="shared" si="47"/>
        <v>0</v>
      </c>
    </row>
    <row r="478" spans="15:20">
      <c r="O478" s="1">
        <f t="shared" si="46"/>
        <v>8.0981963927855922</v>
      </c>
      <c r="P478" s="1">
        <f t="shared" si="42"/>
        <v>2.4679146650913748E-15</v>
      </c>
      <c r="Q478" s="1">
        <f t="shared" si="43"/>
        <v>2.7074152351645289E-12</v>
      </c>
      <c r="R478" s="1">
        <f t="shared" si="44"/>
        <v>0</v>
      </c>
      <c r="S478" s="1">
        <f t="shared" si="45"/>
        <v>3.6914915568786455E-13</v>
      </c>
      <c r="T478" s="1">
        <f t="shared" si="47"/>
        <v>0</v>
      </c>
    </row>
    <row r="479" spans="15:20">
      <c r="O479" s="1">
        <f t="shared" si="46"/>
        <v>8.1342685370741687</v>
      </c>
      <c r="P479" s="1">
        <f t="shared" si="42"/>
        <v>1.8431892708323272E-15</v>
      </c>
      <c r="Q479" s="1">
        <f t="shared" si="43"/>
        <v>2.0867550951192708E-12</v>
      </c>
      <c r="R479" s="1">
        <f t="shared" si="44"/>
        <v>0</v>
      </c>
      <c r="S479" s="1">
        <f t="shared" si="45"/>
        <v>2.8310687127941492E-13</v>
      </c>
      <c r="T479" s="1">
        <f t="shared" si="47"/>
        <v>0</v>
      </c>
    </row>
    <row r="480" spans="15:20">
      <c r="O480" s="1">
        <f t="shared" si="46"/>
        <v>8.1703406813627453</v>
      </c>
      <c r="P480" s="1">
        <f t="shared" si="42"/>
        <v>1.3748229279037049E-15</v>
      </c>
      <c r="Q480" s="1">
        <f t="shared" si="43"/>
        <v>1.6062700405305608E-12</v>
      </c>
      <c r="R480" s="1">
        <f t="shared" si="44"/>
        <v>0</v>
      </c>
      <c r="S480" s="1">
        <f t="shared" si="45"/>
        <v>2.1682655670929307E-13</v>
      </c>
      <c r="T480" s="1">
        <f t="shared" si="47"/>
        <v>0</v>
      </c>
    </row>
    <row r="481" spans="15:20">
      <c r="O481" s="1">
        <f t="shared" si="46"/>
        <v>8.2064128256513218</v>
      </c>
      <c r="P481" s="1">
        <f t="shared" si="42"/>
        <v>1.0241430832482718E-15</v>
      </c>
      <c r="Q481" s="1">
        <f t="shared" si="43"/>
        <v>1.2347985141388846E-12</v>
      </c>
      <c r="R481" s="1">
        <f t="shared" si="44"/>
        <v>0</v>
      </c>
      <c r="S481" s="1">
        <f t="shared" si="45"/>
        <v>1.6586731987899839E-13</v>
      </c>
      <c r="T481" s="1">
        <f t="shared" si="47"/>
        <v>0</v>
      </c>
    </row>
    <row r="482" spans="15:20">
      <c r="O482" s="1">
        <f t="shared" si="46"/>
        <v>8.2424849699398983</v>
      </c>
      <c r="P482" s="1">
        <f t="shared" si="42"/>
        <v>7.6192380706024453E-16</v>
      </c>
      <c r="Q482" s="1">
        <f t="shared" si="43"/>
        <v>9.4799074999388289E-13</v>
      </c>
      <c r="R482" s="1">
        <f t="shared" si="44"/>
        <v>0</v>
      </c>
      <c r="S482" s="1">
        <f t="shared" si="45"/>
        <v>1.2678746941219288E-13</v>
      </c>
      <c r="T482" s="1">
        <f t="shared" si="47"/>
        <v>0</v>
      </c>
    </row>
    <row r="483" spans="15:20">
      <c r="O483" s="1">
        <f t="shared" si="46"/>
        <v>8.2785571142284748</v>
      </c>
      <c r="P483" s="1">
        <f t="shared" si="42"/>
        <v>5.6610825617490898E-16</v>
      </c>
      <c r="Q483" s="1">
        <f t="shared" si="43"/>
        <v>7.2684626605123121E-13</v>
      </c>
      <c r="R483" s="1">
        <f t="shared" si="44"/>
        <v>0</v>
      </c>
      <c r="S483" s="1">
        <f t="shared" si="45"/>
        <v>9.6700425444851135E-14</v>
      </c>
      <c r="T483" s="1">
        <f t="shared" si="47"/>
        <v>0</v>
      </c>
    </row>
    <row r="484" spans="15:20">
      <c r="O484" s="1">
        <f t="shared" si="46"/>
        <v>8.3146292585170514</v>
      </c>
      <c r="P484" s="1">
        <f t="shared" si="42"/>
        <v>4.2007271256084326E-16</v>
      </c>
      <c r="Q484" s="1">
        <f t="shared" si="43"/>
        <v>5.5655935902157935E-13</v>
      </c>
      <c r="R484" s="1">
        <f t="shared" si="44"/>
        <v>0</v>
      </c>
      <c r="S484" s="1">
        <f t="shared" si="45"/>
        <v>7.3718808835110394E-14</v>
      </c>
      <c r="T484" s="1">
        <f t="shared" si="47"/>
        <v>0</v>
      </c>
    </row>
    <row r="485" spans="15:20">
      <c r="O485" s="1">
        <f t="shared" si="46"/>
        <v>8.3507014028056279</v>
      </c>
      <c r="P485" s="1">
        <f t="shared" si="42"/>
        <v>3.1130528314689995E-16</v>
      </c>
      <c r="Q485" s="1">
        <f t="shared" si="43"/>
        <v>4.2560907453402172E-13</v>
      </c>
      <c r="R485" s="1">
        <f t="shared" si="44"/>
        <v>0</v>
      </c>
      <c r="S485" s="1">
        <f t="shared" si="45"/>
        <v>5.6066262743570405E-14</v>
      </c>
      <c r="T485" s="1">
        <f t="shared" si="47"/>
        <v>0</v>
      </c>
    </row>
    <row r="486" spans="15:20">
      <c r="O486" s="1">
        <f t="shared" si="46"/>
        <v>8.3867735470942044</v>
      </c>
      <c r="P486" s="1">
        <f t="shared" si="42"/>
        <v>2.304016307159892E-16</v>
      </c>
      <c r="Q486" s="1">
        <f t="shared" si="43"/>
        <v>3.2504293474660294E-13</v>
      </c>
      <c r="R486" s="1">
        <f t="shared" si="44"/>
        <v>0</v>
      </c>
      <c r="S486" s="1">
        <f t="shared" si="45"/>
        <v>4.2632564145606011E-14</v>
      </c>
      <c r="T486" s="1">
        <f t="shared" si="47"/>
        <v>0</v>
      </c>
    </row>
    <row r="487" spans="15:20">
      <c r="O487" s="1">
        <f t="shared" si="46"/>
        <v>8.4228456913827809</v>
      </c>
      <c r="P487" s="1">
        <f t="shared" si="42"/>
        <v>1.7030274318226627E-16</v>
      </c>
      <c r="Q487" s="1">
        <f t="shared" si="43"/>
        <v>2.479139952957466E-13</v>
      </c>
      <c r="R487" s="1">
        <f t="shared" si="44"/>
        <v>0</v>
      </c>
      <c r="S487" s="1">
        <f t="shared" si="45"/>
        <v>3.2418512319054571E-14</v>
      </c>
      <c r="T487" s="1">
        <f t="shared" si="47"/>
        <v>0</v>
      </c>
    </row>
    <row r="488" spans="15:20">
      <c r="O488" s="1">
        <f t="shared" si="46"/>
        <v>8.4589178356713575</v>
      </c>
      <c r="P488" s="1">
        <f t="shared" si="42"/>
        <v>1.2571722204373987E-16</v>
      </c>
      <c r="Q488" s="1">
        <f t="shared" si="43"/>
        <v>1.8883905596901839E-13</v>
      </c>
      <c r="R488" s="1">
        <f t="shared" si="44"/>
        <v>0</v>
      </c>
      <c r="S488" s="1">
        <f t="shared" si="45"/>
        <v>2.453592884421596E-14</v>
      </c>
      <c r="T488" s="1">
        <f t="shared" si="47"/>
        <v>0</v>
      </c>
    </row>
    <row r="489" spans="15:20">
      <c r="O489" s="1">
        <f t="shared" si="46"/>
        <v>8.494989979959934</v>
      </c>
      <c r="P489" s="1">
        <f t="shared" si="42"/>
        <v>9.2684037829830236E-17</v>
      </c>
      <c r="Q489" s="1">
        <f t="shared" si="43"/>
        <v>1.4365245732744246E-13</v>
      </c>
      <c r="R489" s="1">
        <f t="shared" si="44"/>
        <v>0</v>
      </c>
      <c r="S489" s="1">
        <f t="shared" si="45"/>
        <v>1.8540724511240114E-14</v>
      </c>
      <c r="T489" s="1">
        <f t="shared" si="47"/>
        <v>0</v>
      </c>
    </row>
    <row r="490" spans="15:20">
      <c r="O490" s="1">
        <f t="shared" si="46"/>
        <v>8.5310621242485105</v>
      </c>
      <c r="P490" s="1">
        <f t="shared" si="42"/>
        <v>6.8242063916852339E-17</v>
      </c>
      <c r="Q490" s="1">
        <f t="shared" si="43"/>
        <v>1.0913517789844593E-13</v>
      </c>
      <c r="R490" s="1">
        <f t="shared" si="44"/>
        <v>0</v>
      </c>
      <c r="S490" s="1">
        <f t="shared" si="45"/>
        <v>1.4099832412739488E-14</v>
      </c>
      <c r="T490" s="1">
        <f t="shared" si="47"/>
        <v>0</v>
      </c>
    </row>
    <row r="491" spans="15:20">
      <c r="O491" s="1">
        <f t="shared" si="46"/>
        <v>8.567134268537087</v>
      </c>
      <c r="P491" s="1">
        <f t="shared" si="42"/>
        <v>5.0180663349642059E-17</v>
      </c>
      <c r="Q491" s="1">
        <f t="shared" si="43"/>
        <v>8.2803162563077779E-14</v>
      </c>
      <c r="R491" s="1">
        <f t="shared" si="44"/>
        <v>0</v>
      </c>
      <c r="S491" s="1">
        <f t="shared" si="45"/>
        <v>1.0658141036401503E-14</v>
      </c>
      <c r="T491" s="1">
        <f t="shared" si="47"/>
        <v>0</v>
      </c>
    </row>
    <row r="492" spans="15:20">
      <c r="O492" s="1">
        <f t="shared" si="46"/>
        <v>8.6032064128256636</v>
      </c>
      <c r="P492" s="1">
        <f t="shared" si="42"/>
        <v>3.6851713015138266E-17</v>
      </c>
      <c r="Q492" s="1">
        <f t="shared" si="43"/>
        <v>6.2742172238981959E-14</v>
      </c>
      <c r="R492" s="1">
        <f t="shared" si="44"/>
        <v>0</v>
      </c>
      <c r="S492" s="1">
        <f t="shared" si="45"/>
        <v>7.9936057773011271E-15</v>
      </c>
      <c r="T492" s="1">
        <f t="shared" si="47"/>
        <v>0</v>
      </c>
    </row>
    <row r="493" spans="15:20">
      <c r="O493" s="1">
        <f t="shared" si="46"/>
        <v>8.6392785571142401</v>
      </c>
      <c r="P493" s="1">
        <f t="shared" si="42"/>
        <v>2.7028130069919996E-17</v>
      </c>
      <c r="Q493" s="1">
        <f t="shared" si="43"/>
        <v>4.7479117631627464E-14</v>
      </c>
      <c r="R493" s="1">
        <f t="shared" si="44"/>
        <v>0</v>
      </c>
      <c r="S493" s="1">
        <f t="shared" si="45"/>
        <v>5.9952043329758453E-15</v>
      </c>
      <c r="T493" s="1">
        <f t="shared" si="47"/>
        <v>0</v>
      </c>
    </row>
    <row r="494" spans="15:20">
      <c r="O494" s="1">
        <f t="shared" si="46"/>
        <v>8.6753507014028166</v>
      </c>
      <c r="P494" s="1">
        <f t="shared" si="42"/>
        <v>1.9797545856439911E-17</v>
      </c>
      <c r="Q494" s="1">
        <f t="shared" si="43"/>
        <v>3.5881962699557087E-14</v>
      </c>
      <c r="R494" s="1">
        <f t="shared" si="44"/>
        <v>0</v>
      </c>
      <c r="S494" s="1">
        <f t="shared" si="45"/>
        <v>4.5519144009631418E-15</v>
      </c>
      <c r="T494" s="1">
        <f t="shared" si="47"/>
        <v>0</v>
      </c>
    </row>
    <row r="495" spans="15:20">
      <c r="O495" s="1">
        <f t="shared" si="46"/>
        <v>8.7114228456913931</v>
      </c>
      <c r="P495" s="1">
        <f t="shared" si="42"/>
        <v>1.4482507177177824E-17</v>
      </c>
      <c r="Q495" s="1">
        <f t="shared" si="43"/>
        <v>2.7081966964558981E-14</v>
      </c>
      <c r="R495" s="1">
        <f t="shared" si="44"/>
        <v>0</v>
      </c>
      <c r="S495" s="1">
        <f t="shared" si="45"/>
        <v>3.4416913763379853E-15</v>
      </c>
      <c r="T495" s="1">
        <f t="shared" si="47"/>
        <v>0</v>
      </c>
    </row>
    <row r="496" spans="15:20">
      <c r="O496" s="1">
        <f t="shared" si="46"/>
        <v>8.7474949899799697</v>
      </c>
      <c r="P496" s="1">
        <f t="shared" si="42"/>
        <v>1.0580670372504025E-17</v>
      </c>
      <c r="Q496" s="1">
        <f t="shared" si="43"/>
        <v>2.0413368714523848E-14</v>
      </c>
      <c r="R496" s="1">
        <f t="shared" si="44"/>
        <v>0</v>
      </c>
      <c r="S496" s="1">
        <f t="shared" si="45"/>
        <v>2.55351295663786E-15</v>
      </c>
      <c r="T496" s="1">
        <f t="shared" si="47"/>
        <v>0</v>
      </c>
    </row>
    <row r="497" spans="15:20">
      <c r="O497" s="1">
        <f t="shared" si="46"/>
        <v>8.7835671342685462</v>
      </c>
      <c r="P497" s="1">
        <f t="shared" si="42"/>
        <v>7.7200418474079157E-18</v>
      </c>
      <c r="Q497" s="1">
        <f t="shared" si="43"/>
        <v>1.5366664822968679E-14</v>
      </c>
      <c r="R497" s="1">
        <f t="shared" si="44"/>
        <v>0</v>
      </c>
      <c r="S497" s="1">
        <f t="shared" si="45"/>
        <v>1.8873791418627661E-15</v>
      </c>
      <c r="T497" s="1">
        <f t="shared" si="47"/>
        <v>0</v>
      </c>
    </row>
    <row r="498" spans="15:20">
      <c r="O498" s="1">
        <f t="shared" si="46"/>
        <v>8.8196392785571227</v>
      </c>
      <c r="P498" s="1">
        <f t="shared" si="42"/>
        <v>5.6255263305384018E-18</v>
      </c>
      <c r="Q498" s="1">
        <f t="shared" si="43"/>
        <v>1.1552474526216479E-14</v>
      </c>
      <c r="R498" s="1">
        <f t="shared" si="44"/>
        <v>0</v>
      </c>
      <c r="S498" s="1">
        <f t="shared" si="45"/>
        <v>0</v>
      </c>
      <c r="T498" s="1">
        <f t="shared" si="47"/>
        <v>0</v>
      </c>
    </row>
    <row r="499" spans="15:20">
      <c r="O499" s="1">
        <f t="shared" si="46"/>
        <v>8.8557114228456992</v>
      </c>
      <c r="P499" s="1">
        <f t="shared" si="42"/>
        <v>4.0939610505729718E-18</v>
      </c>
      <c r="Q499" s="1">
        <f t="shared" si="43"/>
        <v>8.6736298191684338E-15</v>
      </c>
      <c r="R499" s="1">
        <f t="shared" si="44"/>
        <v>0</v>
      </c>
      <c r="S499" s="1">
        <f t="shared" si="45"/>
        <v>0</v>
      </c>
      <c r="T499" s="1">
        <f t="shared" si="47"/>
        <v>0</v>
      </c>
    </row>
    <row r="500" spans="15:20">
      <c r="O500" s="1">
        <f t="shared" si="46"/>
        <v>8.8917835671342758</v>
      </c>
      <c r="P500" s="1">
        <f t="shared" si="42"/>
        <v>2.9755091408723934E-18</v>
      </c>
      <c r="Q500" s="1">
        <f t="shared" si="43"/>
        <v>6.5036507139277492E-15</v>
      </c>
      <c r="R500" s="1">
        <f t="shared" si="44"/>
        <v>0</v>
      </c>
      <c r="S500" s="1">
        <f t="shared" si="45"/>
        <v>0</v>
      </c>
      <c r="T500" s="1">
        <f t="shared" si="47"/>
        <v>0</v>
      </c>
    </row>
    <row r="501" spans="15:20">
      <c r="O501" s="1">
        <f t="shared" si="46"/>
        <v>8.9278557114228523</v>
      </c>
      <c r="P501" s="1">
        <f t="shared" si="42"/>
        <v>2.1598117946325412E-18</v>
      </c>
      <c r="Q501" s="1">
        <f t="shared" si="43"/>
        <v>4.8701686115509497E-15</v>
      </c>
      <c r="R501" s="1">
        <f t="shared" si="44"/>
        <v>0</v>
      </c>
      <c r="S501" s="1">
        <f t="shared" si="45"/>
        <v>0</v>
      </c>
      <c r="T501" s="1">
        <f t="shared" si="47"/>
        <v>0</v>
      </c>
    </row>
    <row r="502" spans="15:20">
      <c r="O502" s="1">
        <f t="shared" si="46"/>
        <v>8.9639278557114288</v>
      </c>
      <c r="P502" s="1">
        <f t="shared" si="42"/>
        <v>1.5656964458648137E-18</v>
      </c>
      <c r="Q502" s="1">
        <f t="shared" si="43"/>
        <v>3.6421786827525824E-15</v>
      </c>
      <c r="R502" s="1">
        <f t="shared" si="44"/>
        <v>0</v>
      </c>
      <c r="S502" s="1">
        <f t="shared" si="45"/>
        <v>0</v>
      </c>
      <c r="T502" s="1">
        <f t="shared" si="47"/>
        <v>0</v>
      </c>
    </row>
    <row r="503" spans="15:20">
      <c r="O503" s="1">
        <f t="shared" si="46"/>
        <v>9.0000000000000053</v>
      </c>
      <c r="P503" s="1">
        <f t="shared" si="42"/>
        <v>1.1335384612462365E-18</v>
      </c>
      <c r="Q503" s="1">
        <f t="shared" si="43"/>
        <v>2.7202508926580244E-15</v>
      </c>
      <c r="R503" s="1">
        <f t="shared" si="44"/>
        <v>0</v>
      </c>
      <c r="S503" s="1">
        <f t="shared" si="45"/>
        <v>0</v>
      </c>
    </row>
  </sheetData>
  <sheetProtection selectLockedCells="1" selectUnlockedCells="1"/>
  <mergeCells count="3">
    <mergeCell ref="A2:G2"/>
    <mergeCell ref="A6:G6"/>
    <mergeCell ref="A10:G1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Scroll Bar 1">
              <controlPr defaultSize="0" autoPict="0">
                <anchor moveWithCells="1">
                  <from>
                    <xdr:col>1</xdr:col>
                    <xdr:colOff>9525</xdr:colOff>
                    <xdr:row>2</xdr:row>
                    <xdr:rowOff>9525</xdr:rowOff>
                  </from>
                  <to>
                    <xdr:col>5</xdr:col>
                    <xdr:colOff>676275</xdr:colOff>
                    <xdr:row>2</xdr:row>
                    <xdr:rowOff>161925</xdr:rowOff>
                  </to>
                </anchor>
              </controlPr>
            </control>
          </mc:Choice>
        </mc:AlternateContent>
        <mc:AlternateContent xmlns:mc="http://schemas.openxmlformats.org/markup-compatibility/2006">
          <mc:Choice Requires="x14">
            <control shapeId="1028" r:id="rId5" name="Scroll Bar 4">
              <controlPr defaultSize="0" autoPict="0">
                <anchor moveWithCells="1">
                  <from>
                    <xdr:col>1</xdr:col>
                    <xdr:colOff>9525</xdr:colOff>
                    <xdr:row>3</xdr:row>
                    <xdr:rowOff>9525</xdr:rowOff>
                  </from>
                  <to>
                    <xdr:col>5</xdr:col>
                    <xdr:colOff>676275</xdr:colOff>
                    <xdr:row>3</xdr:row>
                    <xdr:rowOff>161925</xdr:rowOff>
                  </to>
                </anchor>
              </controlPr>
            </control>
          </mc:Choice>
        </mc:AlternateContent>
        <mc:AlternateContent xmlns:mc="http://schemas.openxmlformats.org/markup-compatibility/2006">
          <mc:Choice Requires="x14">
            <control shapeId="1030" r:id="rId6" name="Scroll Bar 6">
              <controlPr defaultSize="0" autoPict="0">
                <anchor moveWithCells="1">
                  <from>
                    <xdr:col>1</xdr:col>
                    <xdr:colOff>0</xdr:colOff>
                    <xdr:row>6</xdr:row>
                    <xdr:rowOff>19050</xdr:rowOff>
                  </from>
                  <to>
                    <xdr:col>6</xdr:col>
                    <xdr:colOff>0</xdr:colOff>
                    <xdr:row>6</xdr:row>
                    <xdr:rowOff>161925</xdr:rowOff>
                  </to>
                </anchor>
              </controlPr>
            </control>
          </mc:Choice>
        </mc:AlternateContent>
        <mc:AlternateContent xmlns:mc="http://schemas.openxmlformats.org/markup-compatibility/2006">
          <mc:Choice Requires="x14">
            <control shapeId="1032" r:id="rId7" name="Scroll Bar 8">
              <controlPr defaultSize="0" autoPict="0">
                <anchor moveWithCells="1">
                  <from>
                    <xdr:col>1</xdr:col>
                    <xdr:colOff>0</xdr:colOff>
                    <xdr:row>7</xdr:row>
                    <xdr:rowOff>19050</xdr:rowOff>
                  </from>
                  <to>
                    <xdr:col>5</xdr:col>
                    <xdr:colOff>676275</xdr:colOff>
                    <xdr:row>7</xdr:row>
                    <xdr:rowOff>161925</xdr:rowOff>
                  </to>
                </anchor>
              </controlPr>
            </control>
          </mc:Choice>
        </mc:AlternateContent>
        <mc:AlternateContent xmlns:mc="http://schemas.openxmlformats.org/markup-compatibility/2006">
          <mc:Choice Requires="x14">
            <control shapeId="1034" r:id="rId8" name="Scroll Bar 10">
              <controlPr defaultSize="0" autoPict="0">
                <anchor moveWithCells="1">
                  <from>
                    <xdr:col>1</xdr:col>
                    <xdr:colOff>0</xdr:colOff>
                    <xdr:row>10</xdr:row>
                    <xdr:rowOff>19050</xdr:rowOff>
                  </from>
                  <to>
                    <xdr:col>5</xdr:col>
                    <xdr:colOff>676275</xdr:colOff>
                    <xdr:row>10</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15</vt:i4>
      </vt:variant>
    </vt:vector>
  </HeadingPairs>
  <TitlesOfParts>
    <vt:vector size="16" baseType="lpstr">
      <vt:lpstr>Sheet1</vt:lpstr>
      <vt:lpstr>area</vt:lpstr>
      <vt:lpstr>mucase</vt:lpstr>
      <vt:lpstr>mucontrol</vt:lpstr>
      <vt:lpstr>ngrid</vt:lpstr>
      <vt:lpstr>sdcase</vt:lpstr>
      <vt:lpstr>sdcontrol</vt:lpstr>
      <vt:lpstr>sdmax</vt:lpstr>
      <vt:lpstr>sdmin</vt:lpstr>
      <vt:lpstr>t</vt:lpstr>
      <vt:lpstr>thresh</vt:lpstr>
      <vt:lpstr>tmax</vt:lpstr>
      <vt:lpstr>tmin</vt:lpstr>
      <vt:lpstr>tstep</vt:lpstr>
      <vt:lpstr>xmax</vt:lpstr>
      <vt:lpstr>xmin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Wolters</dc:creator>
  <cp:lastModifiedBy>Mark Wolters</cp:lastModifiedBy>
  <dcterms:created xsi:type="dcterms:W3CDTF">2016-10-14T01:19:08Z</dcterms:created>
  <dcterms:modified xsi:type="dcterms:W3CDTF">2016-10-17T03:04:14Z</dcterms:modified>
</cp:coreProperties>
</file>